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480" yWindow="120" windowWidth="27792" windowHeight="14376"/>
  </bookViews>
  <sheets>
    <sheet name="EES" sheetId="1" r:id="rId1"/>
  </sheets>
  <calcPr calcId="162913"/>
</workbook>
</file>

<file path=xl/calcChain.xml><?xml version="1.0" encoding="utf-8"?>
<calcChain xmlns="http://schemas.openxmlformats.org/spreadsheetml/2006/main">
  <c r="O46" i="1" l="1"/>
  <c r="O40" i="1"/>
  <c r="O89" i="1" l="1"/>
  <c r="N89" i="1"/>
  <c r="M89" i="1"/>
  <c r="L89" i="1"/>
  <c r="K89" i="1"/>
  <c r="J89" i="1"/>
  <c r="I89" i="1"/>
  <c r="H89" i="1"/>
  <c r="G89" i="1"/>
  <c r="F89" i="1"/>
  <c r="E89" i="1"/>
  <c r="D89" i="1"/>
  <c r="C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Q83" i="1"/>
  <c r="Q82" i="1"/>
  <c r="Q81" i="1"/>
  <c r="O80" i="1"/>
  <c r="O90" i="1" s="1"/>
  <c r="N80" i="1"/>
  <c r="N90" i="1" s="1"/>
  <c r="M80" i="1"/>
  <c r="L80" i="1"/>
  <c r="L90" i="1" s="1"/>
  <c r="K80" i="1"/>
  <c r="K90" i="1" s="1"/>
  <c r="J80" i="1"/>
  <c r="J90" i="1" s="1"/>
  <c r="I80" i="1"/>
  <c r="H80" i="1"/>
  <c r="H90" i="1" s="1"/>
  <c r="G80" i="1"/>
  <c r="G90" i="1" s="1"/>
  <c r="F80" i="1"/>
  <c r="F90" i="1" s="1"/>
  <c r="E80" i="1"/>
  <c r="D80" i="1"/>
  <c r="D90" i="1" s="1"/>
  <c r="C80" i="1"/>
  <c r="Q80" i="1" s="1"/>
  <c r="Q79" i="1"/>
  <c r="Q78" i="1"/>
  <c r="Q77" i="1"/>
  <c r="Q76" i="1"/>
  <c r="O71" i="1"/>
  <c r="Q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Q66" i="1"/>
  <c r="Q65" i="1"/>
  <c r="O64" i="1"/>
  <c r="Q64" i="1" s="1"/>
  <c r="N64" i="1"/>
  <c r="M64" i="1"/>
  <c r="M72" i="1" s="1"/>
  <c r="L64" i="1"/>
  <c r="L72" i="1" s="1"/>
  <c r="K64" i="1"/>
  <c r="J64" i="1"/>
  <c r="I64" i="1"/>
  <c r="I72" i="1" s="1"/>
  <c r="H64" i="1"/>
  <c r="H72" i="1" s="1"/>
  <c r="G64" i="1"/>
  <c r="F64" i="1"/>
  <c r="E64" i="1"/>
  <c r="E72" i="1" s="1"/>
  <c r="D64" i="1"/>
  <c r="D72" i="1" s="1"/>
  <c r="C64" i="1"/>
  <c r="Q63" i="1"/>
  <c r="Q62" i="1"/>
  <c r="Q61" i="1"/>
  <c r="Q57" i="1"/>
  <c r="Q56" i="1"/>
  <c r="Q55" i="1"/>
  <c r="Q54" i="1"/>
  <c r="Q53" i="1"/>
  <c r="Q52" i="1"/>
  <c r="Q51" i="1"/>
  <c r="Q50" i="1"/>
  <c r="N46" i="1"/>
  <c r="M46" i="1"/>
  <c r="L46" i="1"/>
  <c r="K46" i="1"/>
  <c r="J46" i="1"/>
  <c r="I46" i="1"/>
  <c r="H46" i="1"/>
  <c r="G46" i="1"/>
  <c r="F46" i="1"/>
  <c r="E46" i="1"/>
  <c r="D46" i="1"/>
  <c r="C46" i="1"/>
  <c r="Q46" i="1" s="1"/>
  <c r="Q45" i="1"/>
  <c r="Q44" i="1"/>
  <c r="Q43" i="1"/>
  <c r="Q42" i="1"/>
  <c r="Q41" i="1"/>
  <c r="N40" i="1"/>
  <c r="M40" i="1"/>
  <c r="L40" i="1"/>
  <c r="K40" i="1"/>
  <c r="J40" i="1"/>
  <c r="I40" i="1"/>
  <c r="H40" i="1"/>
  <c r="G40" i="1"/>
  <c r="F40" i="1"/>
  <c r="E40" i="1"/>
  <c r="D40" i="1"/>
  <c r="C40" i="1"/>
  <c r="Q40" i="1" s="1"/>
  <c r="Q39" i="1"/>
  <c r="Q38" i="1"/>
  <c r="Q37" i="1"/>
  <c r="Q36" i="1"/>
  <c r="Q35" i="1"/>
  <c r="Q30" i="1"/>
  <c r="Q29" i="1"/>
  <c r="Q28" i="1"/>
  <c r="Q27" i="1"/>
  <c r="O26" i="1"/>
  <c r="N26" i="1"/>
  <c r="M26" i="1"/>
  <c r="L26" i="1"/>
  <c r="K26" i="1"/>
  <c r="J26" i="1"/>
  <c r="I26" i="1"/>
  <c r="H26" i="1"/>
  <c r="H31" i="1" s="1"/>
  <c r="G26" i="1"/>
  <c r="F26" i="1"/>
  <c r="E26" i="1"/>
  <c r="D26" i="1"/>
  <c r="D31" i="1" s="1"/>
  <c r="C26" i="1"/>
  <c r="Q25" i="1"/>
  <c r="Q24" i="1"/>
  <c r="Q23" i="1"/>
  <c r="Q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17" i="1" l="1"/>
  <c r="Q87" i="1"/>
  <c r="F31" i="1"/>
  <c r="N31" i="1"/>
  <c r="G72" i="1"/>
  <c r="O72" i="1"/>
  <c r="Q88" i="1"/>
  <c r="E31" i="1"/>
  <c r="I31" i="1"/>
  <c r="M31" i="1"/>
  <c r="L31" i="1"/>
  <c r="F72" i="1"/>
  <c r="J72" i="1"/>
  <c r="N72" i="1"/>
  <c r="Q70" i="1"/>
  <c r="E90" i="1"/>
  <c r="I90" i="1"/>
  <c r="M90" i="1"/>
  <c r="Q86" i="1"/>
  <c r="Q21" i="1"/>
  <c r="J31" i="1"/>
  <c r="C72" i="1"/>
  <c r="K72" i="1"/>
  <c r="C31" i="1"/>
  <c r="G31" i="1"/>
  <c r="K31" i="1"/>
  <c r="O31" i="1"/>
  <c r="Q31" i="1" s="1"/>
  <c r="Q69" i="1"/>
  <c r="Q85" i="1"/>
  <c r="Q89" i="1"/>
  <c r="Q72" i="1"/>
  <c r="Q26" i="1"/>
  <c r="Q68" i="1"/>
  <c r="C90" i="1"/>
  <c r="Q90" i="1" s="1"/>
</calcChain>
</file>

<file path=xl/sharedStrings.xml><?xml version="1.0" encoding="utf-8"?>
<sst xmlns="http://schemas.openxmlformats.org/spreadsheetml/2006/main" count="152" uniqueCount="86">
  <si>
    <t>Eesti elektribilanss, GWh</t>
  </si>
  <si>
    <t>märts.16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</si>
  <si>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</si>
  <si>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</si>
  <si>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</si>
  <si>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</si>
  <si>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</si>
  <si>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</si>
  <si>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</si>
  <si>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</si>
  <si>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</si>
  <si>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jaan.17</t>
  </si>
  <si>
    <t>% Märts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</si>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</sst>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6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"/>
  <sheetViews>
    <sheetView tabSelected="1" topLeftCell="A19" zoomScaleNormal="100" workbookViewId="0">
      <selection activeCell="Q63" sqref="Q63"/>
    </sheetView>
  </sheetViews>
  <sheetFormatPr defaultColWidth="9.109375" defaultRowHeight="18.600000000000001"/>
  <cols>
    <col min="1" max="1" width="9.109375" style="13"/>
    <col min="2" max="2" width="37.44140625" style="10" bestFit="1" customWidth="1"/>
    <col min="3" max="12" width="9.44140625" style="13" bestFit="1" customWidth="1"/>
    <col min="13" max="15" width="9.109375" style="13"/>
    <col min="16" max="16" width="2.6640625" style="13" customWidth="1"/>
    <col min="17" max="17" width="20" style="21" bestFit="1" customWidth="1"/>
    <col min="18" max="16384" width="9.109375" style="13"/>
  </cols>
  <sheetData>
    <row r="1" spans="2:28" s="5" customFormat="1" ht="18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>
        <v>42767</v>
      </c>
      <c r="O1" s="3">
        <v>42795</v>
      </c>
      <c r="P1" s="4"/>
      <c r="Q1" s="2" t="s">
        <v>12</v>
      </c>
    </row>
    <row r="2" spans="2:28" s="5" customFormat="1" ht="18" thickTop="1">
      <c r="B2" s="6" t="s">
        <v>13</v>
      </c>
      <c r="C2" s="7">
        <v>1252.1315498878998</v>
      </c>
      <c r="D2" s="7">
        <v>1095.938086159</v>
      </c>
      <c r="E2" s="7">
        <v>1074.3077766649999</v>
      </c>
      <c r="F2" s="7">
        <v>1019.611049848</v>
      </c>
      <c r="G2" s="7">
        <v>1103.0789694769999</v>
      </c>
      <c r="H2" s="7">
        <v>1130.272301186</v>
      </c>
      <c r="I2" s="7">
        <v>1106.0602496660001</v>
      </c>
      <c r="J2" s="7">
        <v>1161.5399647240001</v>
      </c>
      <c r="K2" s="7">
        <v>1216.3706421699999</v>
      </c>
      <c r="L2" s="7">
        <v>1145.302203297</v>
      </c>
      <c r="M2" s="7">
        <v>1333.841032841</v>
      </c>
      <c r="N2" s="7">
        <v>1176.9119705559999</v>
      </c>
      <c r="O2" s="7">
        <v>1162.7511455430001</v>
      </c>
      <c r="P2" s="8"/>
      <c r="Q2" s="9">
        <f>O2/C2-1</f>
        <v>-7.1382599019169879E-2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7.399999999999999">
      <c r="B3" s="6" t="s">
        <v>14</v>
      </c>
      <c r="C3" s="7">
        <v>672.3348818879</v>
      </c>
      <c r="D3" s="7">
        <v>740.70149115899994</v>
      </c>
      <c r="E3" s="7">
        <v>611.79942166499995</v>
      </c>
      <c r="F3" s="7">
        <v>664.1575568479999</v>
      </c>
      <c r="G3" s="7">
        <v>834.12162847699994</v>
      </c>
      <c r="H3" s="7">
        <v>1005.935558186</v>
      </c>
      <c r="I3" s="7">
        <v>969.98328466599992</v>
      </c>
      <c r="J3" s="7">
        <v>1066.4200267240001</v>
      </c>
      <c r="K3" s="7">
        <v>1081.7503451699999</v>
      </c>
      <c r="L3" s="7">
        <v>942.4533182969999</v>
      </c>
      <c r="M3" s="7">
        <v>1142.1534518410001</v>
      </c>
      <c r="N3" s="7">
        <v>992.27169355600006</v>
      </c>
      <c r="O3" s="7">
        <v>1039.1218875430002</v>
      </c>
      <c r="P3" s="8"/>
      <c r="Q3" s="9">
        <f t="shared" ref="Q3:Q17" si="0">O3/C3-1</f>
        <v>0.54554213314824773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>
      <c r="B4" s="10" t="s">
        <v>15</v>
      </c>
      <c r="C4" s="11">
        <v>105.78406543992136</v>
      </c>
      <c r="D4" s="11">
        <v>113.43915732646904</v>
      </c>
      <c r="E4" s="11">
        <v>86.550500585804272</v>
      </c>
      <c r="F4" s="11">
        <v>99.847642948448666</v>
      </c>
      <c r="G4" s="11">
        <v>75.112697283520589</v>
      </c>
      <c r="H4" s="11">
        <v>124.15644181728705</v>
      </c>
      <c r="I4" s="11">
        <v>104.04433425547305</v>
      </c>
      <c r="J4" s="11">
        <v>153.83473725249493</v>
      </c>
      <c r="K4" s="11">
        <v>159.79446040530621</v>
      </c>
      <c r="L4" s="11">
        <v>150.19101900600225</v>
      </c>
      <c r="M4" s="11">
        <v>148.37804177410356</v>
      </c>
      <c r="N4" s="11">
        <v>126.54855751955138</v>
      </c>
      <c r="O4" s="11">
        <v>149.09039120850284</v>
      </c>
      <c r="P4" s="12"/>
      <c r="Q4" s="9">
        <f t="shared" si="0"/>
        <v>0.40938420723844016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>
      <c r="B5" s="10" t="s">
        <v>16</v>
      </c>
      <c r="C5" s="11">
        <v>36.108042047999994</v>
      </c>
      <c r="D5" s="11">
        <v>40.941832592000004</v>
      </c>
      <c r="E5" s="11">
        <v>21.799258587999997</v>
      </c>
      <c r="F5" s="11">
        <v>38.649464375999997</v>
      </c>
      <c r="G5" s="11">
        <v>37.493983141999998</v>
      </c>
      <c r="H5" s="11">
        <v>48.507563996999998</v>
      </c>
      <c r="I5" s="11">
        <v>36.702910066000001</v>
      </c>
      <c r="J5" s="11">
        <v>72.071345485000009</v>
      </c>
      <c r="K5" s="11">
        <v>69.467773347999994</v>
      </c>
      <c r="L5" s="11">
        <v>79.826224963000016</v>
      </c>
      <c r="M5" s="11">
        <v>68.849613000000005</v>
      </c>
      <c r="N5" s="11">
        <v>53.563927871000004</v>
      </c>
      <c r="O5" s="11">
        <v>68.115180025000001</v>
      </c>
      <c r="P5" s="12"/>
      <c r="Q5" s="9">
        <f t="shared" si="0"/>
        <v>0.88642685013082456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>
      <c r="B6" s="10" t="s">
        <v>17</v>
      </c>
      <c r="C6" s="11">
        <v>3.8169651960000004</v>
      </c>
      <c r="D6" s="11">
        <v>4.3296054249999996</v>
      </c>
      <c r="E6" s="11">
        <v>2.8683725899999994</v>
      </c>
      <c r="F6" s="11">
        <v>1.3592425229999998</v>
      </c>
      <c r="G6" s="11">
        <v>2.1035609700000002</v>
      </c>
      <c r="H6" s="11">
        <v>2.8688279390000004</v>
      </c>
      <c r="I6" s="11">
        <v>2.8326561990000014</v>
      </c>
      <c r="J6" s="11">
        <v>1.897196192</v>
      </c>
      <c r="K6" s="11">
        <v>3.1572912480000008</v>
      </c>
      <c r="L6" s="11">
        <v>3.7656161659999996</v>
      </c>
      <c r="M6" s="11">
        <v>2.8858955469999996</v>
      </c>
      <c r="N6" s="11">
        <v>1.854397053</v>
      </c>
      <c r="O6" s="11">
        <v>3.3087799510000004</v>
      </c>
      <c r="P6" s="12"/>
      <c r="Q6" s="9">
        <f t="shared" si="0"/>
        <v>-0.13313855875147984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>
      <c r="B7" s="10" t="s">
        <v>18</v>
      </c>
      <c r="C7" s="11">
        <v>65.724915882021364</v>
      </c>
      <c r="D7" s="11">
        <v>67.923842477469037</v>
      </c>
      <c r="E7" s="11">
        <v>61.400765234804282</v>
      </c>
      <c r="F7" s="11">
        <v>59.38884079044869</v>
      </c>
      <c r="G7" s="11">
        <v>35.065290426520576</v>
      </c>
      <c r="H7" s="11">
        <v>72.435762841287058</v>
      </c>
      <c r="I7" s="11">
        <v>64.194191499473035</v>
      </c>
      <c r="J7" s="11">
        <v>79.724182367494933</v>
      </c>
      <c r="K7" s="11">
        <v>87.079078930306252</v>
      </c>
      <c r="L7" s="11">
        <v>66.506271314002262</v>
      </c>
      <c r="M7" s="11">
        <v>76.623348873103566</v>
      </c>
      <c r="N7" s="11">
        <v>71.021356293551378</v>
      </c>
      <c r="O7" s="11">
        <v>77.361244390502847</v>
      </c>
      <c r="P7" s="12"/>
      <c r="Q7" s="9">
        <f t="shared" si="0"/>
        <v>0.17704592470485814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>
      <c r="B8" s="10" t="s">
        <v>19</v>
      </c>
      <c r="C8" s="11">
        <v>566.5508164479786</v>
      </c>
      <c r="D8" s="11">
        <v>627.26233383253089</v>
      </c>
      <c r="E8" s="11">
        <v>525.24892107919572</v>
      </c>
      <c r="F8" s="11">
        <v>564.30991389955125</v>
      </c>
      <c r="G8" s="11">
        <v>759.00893119347938</v>
      </c>
      <c r="H8" s="11">
        <v>881.77911636871295</v>
      </c>
      <c r="I8" s="11">
        <v>865.9389504105269</v>
      </c>
      <c r="J8" s="11">
        <v>912.58528947150512</v>
      </c>
      <c r="K8" s="11">
        <v>921.95588476469368</v>
      </c>
      <c r="L8" s="11">
        <v>792.2622992909977</v>
      </c>
      <c r="M8" s="11">
        <v>993.77541006689637</v>
      </c>
      <c r="N8" s="11">
        <v>865.72313603644864</v>
      </c>
      <c r="O8" s="11">
        <v>890.03149633449732</v>
      </c>
      <c r="P8" s="12"/>
      <c r="Q8" s="9">
        <f t="shared" si="0"/>
        <v>0.57096498759740322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>
      <c r="B9" s="6" t="s">
        <v>20</v>
      </c>
      <c r="C9" s="7">
        <v>579.79666799999995</v>
      </c>
      <c r="D9" s="7">
        <v>355.23659499999997</v>
      </c>
      <c r="E9" s="7">
        <v>462.50835499999999</v>
      </c>
      <c r="F9" s="7">
        <v>355.45349300000004</v>
      </c>
      <c r="G9" s="7">
        <v>268.95734100000004</v>
      </c>
      <c r="H9" s="7">
        <v>124.33674300000003</v>
      </c>
      <c r="I9" s="7">
        <v>136.076965</v>
      </c>
      <c r="J9" s="7">
        <v>95.119938000000005</v>
      </c>
      <c r="K9" s="7">
        <v>134.62029699999994</v>
      </c>
      <c r="L9" s="7">
        <v>202.84888499999994</v>
      </c>
      <c r="M9" s="7">
        <v>191.68758100000002</v>
      </c>
      <c r="N9" s="7">
        <v>184.640277</v>
      </c>
      <c r="O9" s="7">
        <v>123.62925800000006</v>
      </c>
      <c r="P9" s="8"/>
      <c r="Q9" s="9">
        <f t="shared" si="0"/>
        <v>-0.78677135481571947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>
      <c r="B10" s="10" t="s">
        <v>21</v>
      </c>
      <c r="C10" s="11">
        <v>124.41511800000006</v>
      </c>
      <c r="D10" s="11">
        <v>34.268745000000017</v>
      </c>
      <c r="E10" s="11">
        <v>72.747109999999935</v>
      </c>
      <c r="F10" s="11">
        <v>13.168486999999999</v>
      </c>
      <c r="G10" s="11">
        <v>0.35080000000000006</v>
      </c>
      <c r="H10" s="11">
        <v>0</v>
      </c>
      <c r="I10" s="11">
        <v>0.16781099999999993</v>
      </c>
      <c r="J10" s="11">
        <v>45.954684999999976</v>
      </c>
      <c r="K10" s="11">
        <v>1.5254940000000001</v>
      </c>
      <c r="L10" s="11">
        <v>30.114246000000001</v>
      </c>
      <c r="M10" s="11">
        <v>4.3607249999999995</v>
      </c>
      <c r="N10" s="11">
        <v>6.7379489999999995</v>
      </c>
      <c r="O10" s="11">
        <v>3.1366430000000003</v>
      </c>
      <c r="P10" s="12"/>
      <c r="Q10" s="9">
        <f t="shared" si="0"/>
        <v>-0.97478889181297079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>
      <c r="B11" s="10" t="s">
        <v>22</v>
      </c>
      <c r="C11" s="11">
        <v>455.38155000000035</v>
      </c>
      <c r="D11" s="11">
        <v>320.96789799999993</v>
      </c>
      <c r="E11" s="11">
        <v>389.76124499999997</v>
      </c>
      <c r="F11" s="11">
        <v>342.28502000000037</v>
      </c>
      <c r="G11" s="11">
        <v>268.60654000000011</v>
      </c>
      <c r="H11" s="11">
        <v>124.33674299999997</v>
      </c>
      <c r="I11" s="11">
        <v>135.90915400000006</v>
      </c>
      <c r="J11" s="11">
        <v>106.20628400000004</v>
      </c>
      <c r="K11" s="11">
        <v>133.0948030000001</v>
      </c>
      <c r="L11" s="11">
        <v>172.73463900000004</v>
      </c>
      <c r="M11" s="11">
        <v>187.32685600000002</v>
      </c>
      <c r="N11" s="11">
        <v>177.90232799999998</v>
      </c>
      <c r="O11" s="11">
        <v>120.49261500000004</v>
      </c>
      <c r="P11" s="12"/>
      <c r="Q11" s="9">
        <f t="shared" si="0"/>
        <v>-0.73540294946073259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 ht="17.399999999999999">
      <c r="B12" s="6" t="s">
        <v>23</v>
      </c>
      <c r="C12" s="7">
        <v>1252.1315498878998</v>
      </c>
      <c r="D12" s="7">
        <v>1095.938086159</v>
      </c>
      <c r="E12" s="7">
        <v>1074.3077766649999</v>
      </c>
      <c r="F12" s="7">
        <v>1019.611049848</v>
      </c>
      <c r="G12" s="7">
        <v>1103.0789694769999</v>
      </c>
      <c r="H12" s="7">
        <v>1130.272301186</v>
      </c>
      <c r="I12" s="7">
        <v>1106.0602496660001</v>
      </c>
      <c r="J12" s="7">
        <v>1161.5399647240001</v>
      </c>
      <c r="K12" s="7">
        <v>1216.3706421699999</v>
      </c>
      <c r="L12" s="7">
        <v>1145.302203297</v>
      </c>
      <c r="M12" s="7">
        <v>1333.841032841</v>
      </c>
      <c r="N12" s="7">
        <v>1176.9119705559999</v>
      </c>
      <c r="O12" s="7">
        <v>1162.7511455430001</v>
      </c>
      <c r="P12" s="8"/>
      <c r="Q12" s="9">
        <f t="shared" si="0"/>
        <v>-7.1382599019169879E-2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 ht="17.399999999999999">
      <c r="B13" s="6" t="s">
        <v>24</v>
      </c>
      <c r="C13" s="7">
        <v>770.74739988789997</v>
      </c>
      <c r="D13" s="7">
        <v>671.85311115900015</v>
      </c>
      <c r="E13" s="7">
        <v>621.97290866499975</v>
      </c>
      <c r="F13" s="7">
        <v>566.79021284799978</v>
      </c>
      <c r="G13" s="7">
        <v>572.22326947700037</v>
      </c>
      <c r="H13" s="7">
        <v>614.30121618600026</v>
      </c>
      <c r="I13" s="7">
        <v>613.74839566599985</v>
      </c>
      <c r="J13" s="7">
        <v>710.131063724</v>
      </c>
      <c r="K13" s="7">
        <v>792.09947616999989</v>
      </c>
      <c r="L13" s="7">
        <v>797.46725729700017</v>
      </c>
      <c r="M13" s="7">
        <v>845.97932784100021</v>
      </c>
      <c r="N13" s="7">
        <v>755.6422195560001</v>
      </c>
      <c r="O13" s="7">
        <v>779.2091935430002</v>
      </c>
      <c r="P13" s="8"/>
      <c r="Q13" s="9">
        <f t="shared" si="0"/>
        <v>1.0978685956424705E-2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 ht="17.399999999999999">
      <c r="B14" s="6" t="s">
        <v>25</v>
      </c>
      <c r="C14" s="7">
        <v>481.38414999999981</v>
      </c>
      <c r="D14" s="7">
        <v>424.08497499999976</v>
      </c>
      <c r="E14" s="7">
        <v>452.33486800000009</v>
      </c>
      <c r="F14" s="7">
        <v>452.82083700000015</v>
      </c>
      <c r="G14" s="7">
        <v>530.85569999999962</v>
      </c>
      <c r="H14" s="7">
        <v>515.97108499999979</v>
      </c>
      <c r="I14" s="7">
        <v>492.31185400000015</v>
      </c>
      <c r="J14" s="7">
        <v>451.40890100000013</v>
      </c>
      <c r="K14" s="7">
        <v>424.27116600000005</v>
      </c>
      <c r="L14" s="7">
        <v>347.83494599999977</v>
      </c>
      <c r="M14" s="7">
        <v>487.86170499999986</v>
      </c>
      <c r="N14" s="7">
        <v>421.26975099999999</v>
      </c>
      <c r="O14" s="7">
        <v>383.54195200000009</v>
      </c>
      <c r="P14" s="8"/>
      <c r="Q14" s="9">
        <f t="shared" si="0"/>
        <v>-0.20325180627571504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>
      <c r="B15" s="10" t="s">
        <v>26</v>
      </c>
      <c r="C15" s="11">
        <v>26.002600000000008</v>
      </c>
      <c r="D15" s="11">
        <v>103.11707700000002</v>
      </c>
      <c r="E15" s="11">
        <v>62.573623000000005</v>
      </c>
      <c r="F15" s="11">
        <v>110.53581799999988</v>
      </c>
      <c r="G15" s="11">
        <v>262.24915999999985</v>
      </c>
      <c r="H15" s="11">
        <v>391.63434200000023</v>
      </c>
      <c r="I15" s="11">
        <v>356.40270000000027</v>
      </c>
      <c r="J15" s="11">
        <v>288.16177799999997</v>
      </c>
      <c r="K15" s="11">
        <v>291.17636299999998</v>
      </c>
      <c r="L15" s="11">
        <v>175.1003070000001</v>
      </c>
      <c r="M15" s="11">
        <v>300.53484900000012</v>
      </c>
      <c r="N15" s="11">
        <v>243.36742300000009</v>
      </c>
      <c r="O15" s="11">
        <v>263.04933700000009</v>
      </c>
      <c r="P15" s="12"/>
      <c r="Q15" s="9">
        <f t="shared" si="0"/>
        <v>9.1162705652511669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2" thickBot="1">
      <c r="B16" s="14" t="s">
        <v>22</v>
      </c>
      <c r="C16" s="15">
        <v>455.38155000000035</v>
      </c>
      <c r="D16" s="15">
        <v>320.96789799999993</v>
      </c>
      <c r="E16" s="15">
        <v>389.76124499999997</v>
      </c>
      <c r="F16" s="15">
        <v>342.28502000000037</v>
      </c>
      <c r="G16" s="15">
        <v>268.60654000000011</v>
      </c>
      <c r="H16" s="15">
        <v>124.33674299999997</v>
      </c>
      <c r="I16" s="15">
        <v>135.90915400000006</v>
      </c>
      <c r="J16" s="15">
        <v>106.20628400000004</v>
      </c>
      <c r="K16" s="15">
        <v>133.0948030000001</v>
      </c>
      <c r="L16" s="15">
        <v>172.73463900000004</v>
      </c>
      <c r="M16" s="15">
        <v>187.32685600000002</v>
      </c>
      <c r="N16" s="15">
        <v>177.90232799999998</v>
      </c>
      <c r="O16" s="15">
        <v>120.49261500000004</v>
      </c>
      <c r="P16" s="16"/>
      <c r="Q16" s="17">
        <f t="shared" si="0"/>
        <v>-0.73540294946073259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ht="18" thickTop="1">
      <c r="B17" s="6" t="s">
        <v>27</v>
      </c>
      <c r="C17" s="7">
        <f t="shared" ref="C17:O17" si="1">C3-C13</f>
        <v>-98.412517999999977</v>
      </c>
      <c r="D17" s="7">
        <f t="shared" si="1"/>
        <v>68.848379999999793</v>
      </c>
      <c r="E17" s="7">
        <f t="shared" si="1"/>
        <v>-10.173486999999795</v>
      </c>
      <c r="F17" s="7">
        <f t="shared" si="1"/>
        <v>97.367344000000116</v>
      </c>
      <c r="G17" s="7">
        <f t="shared" si="1"/>
        <v>261.89835899999957</v>
      </c>
      <c r="H17" s="7">
        <f t="shared" si="1"/>
        <v>391.63434199999972</v>
      </c>
      <c r="I17" s="7">
        <f t="shared" si="1"/>
        <v>356.23488900000007</v>
      </c>
      <c r="J17" s="7">
        <f t="shared" si="1"/>
        <v>356.28896300000008</v>
      </c>
      <c r="K17" s="7">
        <f t="shared" si="1"/>
        <v>289.65086900000006</v>
      </c>
      <c r="L17" s="7">
        <f t="shared" si="1"/>
        <v>144.98606099999972</v>
      </c>
      <c r="M17" s="7">
        <f t="shared" si="1"/>
        <v>296.17412399999989</v>
      </c>
      <c r="N17" s="7">
        <f t="shared" si="1"/>
        <v>236.62947399999996</v>
      </c>
      <c r="O17" s="7">
        <f t="shared" si="1"/>
        <v>259.91269399999999</v>
      </c>
      <c r="P17" s="8"/>
      <c r="Q17" s="9">
        <f t="shared" si="0"/>
        <v>-3.6410531839049178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20" spans="2:28" s="5" customFormat="1" ht="18" thickBot="1">
      <c r="B20" s="1" t="s">
        <v>28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3">
        <v>42767</v>
      </c>
      <c r="O20" s="3">
        <v>42795</v>
      </c>
      <c r="P20" s="2"/>
      <c r="Q20" s="2" t="s">
        <v>12</v>
      </c>
    </row>
    <row r="21" spans="2:28" s="5" customFormat="1" ht="18" thickTop="1">
      <c r="B21" s="6" t="s">
        <v>29</v>
      </c>
      <c r="C21" s="18">
        <f t="shared" ref="C21:O21" si="2">C22+C23</f>
        <v>598.97190000000012</v>
      </c>
      <c r="D21" s="18">
        <f t="shared" si="2"/>
        <v>341.38779999999991</v>
      </c>
      <c r="E21" s="18">
        <f t="shared" si="2"/>
        <v>453.59790000000015</v>
      </c>
      <c r="F21" s="18">
        <f t="shared" si="2"/>
        <v>345.71199999999993</v>
      </c>
      <c r="G21" s="18">
        <f t="shared" si="2"/>
        <v>212.24239999999998</v>
      </c>
      <c r="H21" s="18">
        <f t="shared" si="2"/>
        <v>124.0124</v>
      </c>
      <c r="I21" s="18">
        <f t="shared" si="2"/>
        <v>134.03599999999986</v>
      </c>
      <c r="J21" s="18">
        <f t="shared" si="2"/>
        <v>72.168800000000005</v>
      </c>
      <c r="K21" s="18">
        <f t="shared" si="2"/>
        <v>96.332700000000003</v>
      </c>
      <c r="L21" s="18">
        <f t="shared" si="2"/>
        <v>169.45999999999995</v>
      </c>
      <c r="M21" s="18">
        <f t="shared" si="2"/>
        <v>188.23250000000002</v>
      </c>
      <c r="N21" s="18">
        <f t="shared" si="2"/>
        <v>186.65369999999984</v>
      </c>
      <c r="O21" s="18">
        <f t="shared" si="2"/>
        <v>92.996999999999986</v>
      </c>
      <c r="P21" s="18"/>
      <c r="Q21" s="9">
        <f t="shared" ref="Q21:Q31" si="3">O21/C21-1</f>
        <v>-0.84473896020831707</v>
      </c>
    </row>
    <row r="22" spans="2:28">
      <c r="B22" s="10" t="s">
        <v>30</v>
      </c>
      <c r="C22" s="19">
        <v>10.882899999999999</v>
      </c>
      <c r="D22" s="19">
        <v>22.239599999999989</v>
      </c>
      <c r="E22" s="19">
        <v>5.010699999999999</v>
      </c>
      <c r="F22" s="19">
        <v>8.7502000000000049</v>
      </c>
      <c r="G22" s="19">
        <v>2.7173000000000007</v>
      </c>
      <c r="H22" s="19">
        <v>16.073700000000002</v>
      </c>
      <c r="I22" s="19">
        <v>14.190599999999998</v>
      </c>
      <c r="J22" s="19">
        <v>12.825600000000001</v>
      </c>
      <c r="K22" s="19">
        <v>79.542900000000003</v>
      </c>
      <c r="L22" s="19">
        <v>35.444600000000008</v>
      </c>
      <c r="M22" s="19">
        <v>25.601699999999987</v>
      </c>
      <c r="N22" s="19">
        <v>26.377300000000002</v>
      </c>
      <c r="O22" s="19">
        <v>54.784799999999976</v>
      </c>
      <c r="P22" s="19"/>
      <c r="Q22" s="9">
        <f t="shared" si="3"/>
        <v>4.0340258570785341</v>
      </c>
    </row>
    <row r="23" spans="2:28">
      <c r="B23" s="10" t="s">
        <v>31</v>
      </c>
      <c r="C23" s="19">
        <v>588.08900000000017</v>
      </c>
      <c r="D23" s="19">
        <v>319.14819999999992</v>
      </c>
      <c r="E23" s="19">
        <v>448.58720000000017</v>
      </c>
      <c r="F23" s="19">
        <v>336.96179999999993</v>
      </c>
      <c r="G23" s="19">
        <v>209.52509999999998</v>
      </c>
      <c r="H23" s="19">
        <v>107.9387</v>
      </c>
      <c r="I23" s="19">
        <v>119.84539999999987</v>
      </c>
      <c r="J23" s="19">
        <v>59.343200000000003</v>
      </c>
      <c r="K23" s="19">
        <v>16.7898</v>
      </c>
      <c r="L23" s="19">
        <v>134.01539999999994</v>
      </c>
      <c r="M23" s="19">
        <v>162.63080000000002</v>
      </c>
      <c r="N23" s="19">
        <v>160.27639999999985</v>
      </c>
      <c r="O23" s="19">
        <v>38.212200000000003</v>
      </c>
      <c r="P23" s="19"/>
      <c r="Q23" s="9">
        <f t="shared" si="3"/>
        <v>-0.93502310024503099</v>
      </c>
    </row>
    <row r="24" spans="2:28">
      <c r="B24" s="10" t="s">
        <v>32</v>
      </c>
      <c r="C24" s="19">
        <v>585.85440000000017</v>
      </c>
      <c r="D24" s="19">
        <v>316.61229999999995</v>
      </c>
      <c r="E24" s="19">
        <v>438.14480000000015</v>
      </c>
      <c r="F24" s="19">
        <v>319.73429999999991</v>
      </c>
      <c r="G24" s="19">
        <v>198.41139999999999</v>
      </c>
      <c r="H24" s="19">
        <v>92.383899999999997</v>
      </c>
      <c r="I24" s="19">
        <v>113.08729999999989</v>
      </c>
      <c r="J24" s="19">
        <v>52.870699999999999</v>
      </c>
      <c r="K24" s="19">
        <v>67.735500000000002</v>
      </c>
      <c r="L24" s="19">
        <v>135.96419999999995</v>
      </c>
      <c r="M24" s="19">
        <v>158.33390000000003</v>
      </c>
      <c r="N24" s="19">
        <v>154.27909999999986</v>
      </c>
      <c r="O24" s="19">
        <v>63.663299999999992</v>
      </c>
      <c r="P24" s="19"/>
      <c r="Q24" s="9">
        <f t="shared" si="3"/>
        <v>-0.89133255634847164</v>
      </c>
    </row>
    <row r="25" spans="2:28">
      <c r="B25" s="10" t="s">
        <v>33</v>
      </c>
      <c r="C25" s="19">
        <v>13.1175</v>
      </c>
      <c r="D25" s="19">
        <v>24.77549999999999</v>
      </c>
      <c r="E25" s="19">
        <v>15.453100000000003</v>
      </c>
      <c r="F25" s="19">
        <v>25.977700000000009</v>
      </c>
      <c r="G25" s="19">
        <v>13.831000000000007</v>
      </c>
      <c r="H25" s="19">
        <v>31.628500000000006</v>
      </c>
      <c r="I25" s="19">
        <v>20.948699999999995</v>
      </c>
      <c r="J25" s="19">
        <v>19.298100000000002</v>
      </c>
      <c r="K25" s="19">
        <v>28.597199999999994</v>
      </c>
      <c r="L25" s="19">
        <v>33.495800000000003</v>
      </c>
      <c r="M25" s="19">
        <v>29.898599999999984</v>
      </c>
      <c r="N25" s="19">
        <v>32.374600000000001</v>
      </c>
      <c r="O25" s="19">
        <v>29.333699999999993</v>
      </c>
      <c r="P25" s="19"/>
      <c r="Q25" s="9">
        <f t="shared" si="3"/>
        <v>1.2362264150943392</v>
      </c>
    </row>
    <row r="26" spans="2:28" s="5" customFormat="1" ht="17.399999999999999">
      <c r="B26" s="6" t="s">
        <v>34</v>
      </c>
      <c r="C26" s="18">
        <f t="shared" ref="C26:O26" si="4">C27+C28</f>
        <v>482.89139999999998</v>
      </c>
      <c r="D26" s="18">
        <f t="shared" si="4"/>
        <v>398.36430000000018</v>
      </c>
      <c r="E26" s="18">
        <f t="shared" si="4"/>
        <v>434.9156999999999</v>
      </c>
      <c r="F26" s="18">
        <f t="shared" si="4"/>
        <v>444.05899999999991</v>
      </c>
      <c r="G26" s="18">
        <f t="shared" si="4"/>
        <v>468.87949999999955</v>
      </c>
      <c r="H26" s="18">
        <f t="shared" si="4"/>
        <v>505.80079999999998</v>
      </c>
      <c r="I26" s="18">
        <f t="shared" si="4"/>
        <v>486.83039999999971</v>
      </c>
      <c r="J26" s="18">
        <f t="shared" si="4"/>
        <v>419.81859999999983</v>
      </c>
      <c r="K26" s="18">
        <f t="shared" si="4"/>
        <v>370.06610000000012</v>
      </c>
      <c r="L26" s="18">
        <f t="shared" si="4"/>
        <v>296.31710000000004</v>
      </c>
      <c r="M26" s="18">
        <f t="shared" si="4"/>
        <v>469.18669999999969</v>
      </c>
      <c r="N26" s="18">
        <f t="shared" si="4"/>
        <v>419.23760000000027</v>
      </c>
      <c r="O26" s="18">
        <f t="shared" si="4"/>
        <v>341.86570000000006</v>
      </c>
      <c r="P26" s="18"/>
      <c r="Q26" s="9">
        <f t="shared" si="3"/>
        <v>-0.29204433957614473</v>
      </c>
    </row>
    <row r="27" spans="2:28">
      <c r="B27" s="10" t="s">
        <v>35</v>
      </c>
      <c r="C27" s="19">
        <v>471.12529999999998</v>
      </c>
      <c r="D27" s="19">
        <v>374.7594000000002</v>
      </c>
      <c r="E27" s="19">
        <v>422.77179999999993</v>
      </c>
      <c r="F27" s="19">
        <v>424.8024999999999</v>
      </c>
      <c r="G27" s="19">
        <v>455.70599999999956</v>
      </c>
      <c r="H27" s="19">
        <v>456.10210000000001</v>
      </c>
      <c r="I27" s="19">
        <v>416.36739999999969</v>
      </c>
      <c r="J27" s="19">
        <v>304.70979999999986</v>
      </c>
      <c r="K27" s="19">
        <v>98.578599999999994</v>
      </c>
      <c r="L27" s="19">
        <v>194.96200000000005</v>
      </c>
      <c r="M27" s="19">
        <v>393.43059999999969</v>
      </c>
      <c r="N27" s="19">
        <v>336.9340000000002</v>
      </c>
      <c r="O27" s="19">
        <v>177.30750000000006</v>
      </c>
      <c r="P27" s="19"/>
      <c r="Q27" s="9">
        <f t="shared" si="3"/>
        <v>-0.62365107541454456</v>
      </c>
    </row>
    <row r="28" spans="2:28">
      <c r="B28" s="10" t="s">
        <v>36</v>
      </c>
      <c r="C28" s="19">
        <v>11.766099999999998</v>
      </c>
      <c r="D28" s="19">
        <v>23.604900000000001</v>
      </c>
      <c r="E28" s="19">
        <v>12.1439</v>
      </c>
      <c r="F28" s="19">
        <v>19.256500000000003</v>
      </c>
      <c r="G28" s="19">
        <v>13.173500000000001</v>
      </c>
      <c r="H28" s="19">
        <v>49.698699999999981</v>
      </c>
      <c r="I28" s="19">
        <v>70.463000000000008</v>
      </c>
      <c r="J28" s="19">
        <v>115.10879999999997</v>
      </c>
      <c r="K28" s="19">
        <v>271.48750000000013</v>
      </c>
      <c r="L28" s="19">
        <v>101.35509999999998</v>
      </c>
      <c r="M28" s="19">
        <v>75.756100000000004</v>
      </c>
      <c r="N28" s="19">
        <v>82.30360000000006</v>
      </c>
      <c r="O28" s="19">
        <v>164.5582</v>
      </c>
      <c r="P28" s="19"/>
      <c r="Q28" s="9">
        <f t="shared" si="3"/>
        <v>12.985789683922457</v>
      </c>
    </row>
    <row r="29" spans="2:28">
      <c r="B29" s="10" t="s">
        <v>37</v>
      </c>
      <c r="C29" s="19">
        <v>468.23929999999996</v>
      </c>
      <c r="D29" s="19">
        <v>383.16070000000019</v>
      </c>
      <c r="E29" s="19">
        <v>417.81399999999991</v>
      </c>
      <c r="F29" s="19">
        <v>425.62949999999989</v>
      </c>
      <c r="G29" s="19">
        <v>460.63979999999958</v>
      </c>
      <c r="H29" s="19">
        <v>493.20659999999998</v>
      </c>
      <c r="I29" s="19">
        <v>475.67909999999972</v>
      </c>
      <c r="J29" s="19">
        <v>400.73589999999984</v>
      </c>
      <c r="K29" s="19">
        <v>347.32530000000008</v>
      </c>
      <c r="L29" s="19">
        <v>273.1977</v>
      </c>
      <c r="M29" s="19">
        <v>450.06069999999966</v>
      </c>
      <c r="N29" s="19">
        <v>398.12570000000028</v>
      </c>
      <c r="O29" s="19">
        <v>324.16590000000008</v>
      </c>
      <c r="P29" s="19"/>
      <c r="Q29" s="9">
        <f t="shared" si="3"/>
        <v>-0.30769181484766417</v>
      </c>
    </row>
    <row r="30" spans="2:28" ht="19.2" thickBot="1">
      <c r="B30" s="14" t="s">
        <v>38</v>
      </c>
      <c r="C30" s="20">
        <v>14.652099999999997</v>
      </c>
      <c r="D30" s="20">
        <v>15.203600000000002</v>
      </c>
      <c r="E30" s="20">
        <v>17.101700000000001</v>
      </c>
      <c r="F30" s="20">
        <v>18.429500000000001</v>
      </c>
      <c r="G30" s="20">
        <v>8.2397000000000009</v>
      </c>
      <c r="H30" s="20">
        <v>12.594200000000001</v>
      </c>
      <c r="I30" s="20">
        <v>11.151300000000006</v>
      </c>
      <c r="J30" s="20">
        <v>19.082700000000003</v>
      </c>
      <c r="K30" s="20">
        <v>22.740800000000007</v>
      </c>
      <c r="L30" s="20">
        <v>23.119400000000006</v>
      </c>
      <c r="M30" s="20">
        <v>19.125999999999994</v>
      </c>
      <c r="N30" s="20">
        <v>21.111900000000006</v>
      </c>
      <c r="O30" s="20">
        <v>17.699799999999996</v>
      </c>
      <c r="P30" s="20"/>
      <c r="Q30" s="17">
        <f t="shared" si="3"/>
        <v>0.20800431337487457</v>
      </c>
    </row>
    <row r="31" spans="2:28" ht="19.2" thickTop="1">
      <c r="B31" s="6" t="s">
        <v>39</v>
      </c>
      <c r="C31" s="18">
        <f t="shared" ref="C31:O31" si="5">C26-C21</f>
        <v>-116.08050000000014</v>
      </c>
      <c r="D31" s="18">
        <f t="shared" si="5"/>
        <v>56.976500000000271</v>
      </c>
      <c r="E31" s="18">
        <f t="shared" si="5"/>
        <v>-18.68220000000025</v>
      </c>
      <c r="F31" s="18">
        <f t="shared" si="5"/>
        <v>98.34699999999998</v>
      </c>
      <c r="G31" s="18">
        <f t="shared" si="5"/>
        <v>256.63709999999958</v>
      </c>
      <c r="H31" s="18">
        <f t="shared" si="5"/>
        <v>381.78839999999997</v>
      </c>
      <c r="I31" s="18">
        <f t="shared" si="5"/>
        <v>352.79439999999988</v>
      </c>
      <c r="J31" s="18">
        <f t="shared" si="5"/>
        <v>347.6497999999998</v>
      </c>
      <c r="K31" s="18">
        <f t="shared" si="5"/>
        <v>273.73340000000013</v>
      </c>
      <c r="L31" s="18">
        <f t="shared" si="5"/>
        <v>126.85710000000009</v>
      </c>
      <c r="M31" s="18">
        <f t="shared" si="5"/>
        <v>280.95419999999967</v>
      </c>
      <c r="N31" s="18">
        <f t="shared" si="5"/>
        <v>232.58390000000043</v>
      </c>
      <c r="O31" s="18">
        <f t="shared" si="5"/>
        <v>248.86870000000008</v>
      </c>
      <c r="P31" s="5"/>
      <c r="Q31" s="9">
        <f t="shared" si="3"/>
        <v>-3.1439320126980825</v>
      </c>
    </row>
    <row r="34" spans="2:17" s="5" customFormat="1" ht="18" thickBot="1">
      <c r="B34" s="1" t="s">
        <v>40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3">
        <v>42767</v>
      </c>
      <c r="O34" s="3">
        <v>42795</v>
      </c>
      <c r="P34" s="2"/>
      <c r="Q34" s="2" t="s">
        <v>12</v>
      </c>
    </row>
    <row r="35" spans="2:17" ht="19.2" thickTop="1">
      <c r="B35" s="10" t="s">
        <v>41</v>
      </c>
      <c r="C35" s="19">
        <v>3.8054650000000012</v>
      </c>
      <c r="D35" s="19">
        <v>4.604258999999999</v>
      </c>
      <c r="E35" s="19">
        <v>4.9878199999999957</v>
      </c>
      <c r="F35" s="19">
        <v>7.0645829999999981</v>
      </c>
      <c r="G35" s="19">
        <v>5.1165849999999997</v>
      </c>
      <c r="H35" s="19">
        <v>3.9237989999999998</v>
      </c>
      <c r="I35" s="19">
        <v>5.7285690000000011</v>
      </c>
      <c r="J35" s="19">
        <v>5.6982370000000016</v>
      </c>
      <c r="K35" s="19">
        <v>3.3270420000000027</v>
      </c>
      <c r="L35" s="19">
        <v>2.2642809999999991</v>
      </c>
      <c r="M35" s="19">
        <v>3.2759820000000013</v>
      </c>
      <c r="N35" s="19">
        <v>5.670170999999999</v>
      </c>
      <c r="O35" s="19">
        <v>3.142392999999998</v>
      </c>
      <c r="P35" s="21"/>
      <c r="Q35" s="22">
        <f t="shared" ref="Q35:Q46" si="6">O35/C35-1</f>
        <v>-0.17424204400776333</v>
      </c>
    </row>
    <row r="36" spans="2:17">
      <c r="B36" s="10" t="s">
        <v>42</v>
      </c>
      <c r="C36" s="19">
        <v>29.503568999999995</v>
      </c>
      <c r="D36" s="19">
        <v>25.39825500000001</v>
      </c>
      <c r="E36" s="19">
        <v>21.668067999999984</v>
      </c>
      <c r="F36" s="19">
        <v>16.272535000000005</v>
      </c>
      <c r="G36" s="19">
        <v>22.331587999999993</v>
      </c>
      <c r="H36" s="19">
        <v>24.763030999999991</v>
      </c>
      <c r="I36" s="19">
        <v>19.878818999999996</v>
      </c>
      <c r="J36" s="19">
        <v>22.950265000000005</v>
      </c>
      <c r="K36" s="19">
        <v>33.914504999999998</v>
      </c>
      <c r="L36" s="19">
        <v>33.471013000000013</v>
      </c>
      <c r="M36" s="19">
        <v>33.546359000000017</v>
      </c>
      <c r="N36" s="19">
        <v>21.758410000000005</v>
      </c>
      <c r="O36" s="19">
        <v>27.800062000000022</v>
      </c>
      <c r="P36" s="21"/>
      <c r="Q36" s="22">
        <f t="shared" si="6"/>
        <v>-5.7739014557865009E-2</v>
      </c>
    </row>
    <row r="37" spans="2:17">
      <c r="B37" s="10" t="s">
        <v>43</v>
      </c>
      <c r="C37" s="19">
        <v>0.61</v>
      </c>
      <c r="D37" s="19">
        <v>2.3113329999999999</v>
      </c>
      <c r="E37" s="19">
        <v>1.5568329999999999</v>
      </c>
      <c r="F37" s="19">
        <v>7.8365159999999996</v>
      </c>
      <c r="G37" s="19">
        <v>3.0790009999999999</v>
      </c>
      <c r="H37" s="19">
        <v>3.767833</v>
      </c>
      <c r="I37" s="19">
        <v>4.5154170000000002</v>
      </c>
      <c r="J37" s="19">
        <v>2.4834009999999989</v>
      </c>
      <c r="K37" s="19">
        <v>2.3403340000000004</v>
      </c>
      <c r="L37" s="19">
        <v>1.586084</v>
      </c>
      <c r="M37" s="19">
        <v>1.6256680000000003</v>
      </c>
      <c r="N37" s="19">
        <v>3.1139679999999998</v>
      </c>
      <c r="O37" s="19">
        <v>3.062503</v>
      </c>
      <c r="P37" s="21"/>
      <c r="Q37" s="22">
        <f t="shared" si="6"/>
        <v>4.0204967213114751</v>
      </c>
    </row>
    <row r="38" spans="2:17">
      <c r="B38" s="10" t="s">
        <v>44</v>
      </c>
      <c r="C38" s="19">
        <v>2.9986949999999997</v>
      </c>
      <c r="D38" s="19">
        <v>4.1730900000000011</v>
      </c>
      <c r="E38" s="19">
        <v>6.1905960000000002</v>
      </c>
      <c r="F38" s="19">
        <v>5.7340519999999966</v>
      </c>
      <c r="G38" s="19">
        <v>5.5251840000000021</v>
      </c>
      <c r="H38" s="19">
        <v>4.3349049999999991</v>
      </c>
      <c r="I38" s="19">
        <v>5.3966029999999972</v>
      </c>
      <c r="J38" s="19">
        <v>4.2713989999999997</v>
      </c>
      <c r="K38" s="19">
        <v>4.764545</v>
      </c>
      <c r="L38" s="19">
        <v>4.7668119999999981</v>
      </c>
      <c r="M38" s="19">
        <v>4.875318</v>
      </c>
      <c r="N38" s="19">
        <v>5.1682899999999998</v>
      </c>
      <c r="O38" s="19">
        <v>5.7683210000000003</v>
      </c>
      <c r="P38" s="21"/>
      <c r="Q38" s="22">
        <f t="shared" si="6"/>
        <v>0.92361043720685188</v>
      </c>
    </row>
    <row r="39" spans="2:17" ht="19.2" thickBot="1">
      <c r="B39" s="14" t="s">
        <v>45</v>
      </c>
      <c r="C39" s="20">
        <v>3.8960330000000005</v>
      </c>
      <c r="D39" s="20">
        <v>4.7374679999999998</v>
      </c>
      <c r="E39" s="20">
        <v>7.1411839999999991</v>
      </c>
      <c r="F39" s="20">
        <v>4.6223669999999997</v>
      </c>
      <c r="G39" s="20">
        <v>6.7599870000000006</v>
      </c>
      <c r="H39" s="20">
        <v>5.0018310000000001</v>
      </c>
      <c r="I39" s="20">
        <v>2.7079979999999999</v>
      </c>
      <c r="J39" s="20">
        <v>2.8679350000000006</v>
      </c>
      <c r="K39" s="20">
        <v>2.6100009999999996</v>
      </c>
      <c r="L39" s="20">
        <v>3.5338679999999996</v>
      </c>
      <c r="M39" s="20">
        <v>6.7780009999999988</v>
      </c>
      <c r="N39" s="20">
        <v>5.1971319999999999</v>
      </c>
      <c r="O39" s="20">
        <v>3.3537499999999998</v>
      </c>
      <c r="P39" s="23"/>
      <c r="Q39" s="24">
        <f t="shared" si="6"/>
        <v>-0.13918850276678885</v>
      </c>
    </row>
    <row r="40" spans="2:17" s="5" customFormat="1" ht="18" thickTop="1">
      <c r="B40" s="6" t="s">
        <v>46</v>
      </c>
      <c r="C40" s="18">
        <f t="shared" ref="C40:O40" si="7">SUM(C35:C39)</f>
        <v>40.813761999999997</v>
      </c>
      <c r="D40" s="18">
        <f t="shared" si="7"/>
        <v>41.224405000000012</v>
      </c>
      <c r="E40" s="18">
        <f t="shared" si="7"/>
        <v>41.544500999999983</v>
      </c>
      <c r="F40" s="18">
        <f t="shared" si="7"/>
        <v>41.530052999999995</v>
      </c>
      <c r="G40" s="18">
        <f t="shared" si="7"/>
        <v>42.812345000000001</v>
      </c>
      <c r="H40" s="18">
        <f t="shared" si="7"/>
        <v>41.791398999999991</v>
      </c>
      <c r="I40" s="18">
        <f t="shared" si="7"/>
        <v>38.227405999999988</v>
      </c>
      <c r="J40" s="18">
        <f t="shared" si="7"/>
        <v>38.271237000000013</v>
      </c>
      <c r="K40" s="18">
        <f t="shared" si="7"/>
        <v>46.956426999999998</v>
      </c>
      <c r="L40" s="18">
        <f t="shared" si="7"/>
        <v>45.62205800000001</v>
      </c>
      <c r="M40" s="18">
        <f t="shared" si="7"/>
        <v>50.101328000000009</v>
      </c>
      <c r="N40" s="18">
        <f t="shared" si="7"/>
        <v>40.907971000000003</v>
      </c>
      <c r="O40" s="18">
        <f t="shared" si="7"/>
        <v>43.127029000000022</v>
      </c>
      <c r="P40" s="25"/>
      <c r="Q40" s="9">
        <f t="shared" si="6"/>
        <v>5.6678602673285283E-2</v>
      </c>
    </row>
    <row r="41" spans="2:17">
      <c r="B41" s="10" t="s">
        <v>47</v>
      </c>
      <c r="C41" s="19">
        <v>15.072177000000003</v>
      </c>
      <c r="D41" s="19">
        <v>13.355672000000002</v>
      </c>
      <c r="E41" s="19">
        <v>11.332649</v>
      </c>
      <c r="F41" s="19">
        <v>8.7520450000000096</v>
      </c>
      <c r="G41" s="19">
        <v>10.893995999999996</v>
      </c>
      <c r="H41" s="19">
        <v>13.790728999999997</v>
      </c>
      <c r="I41" s="19">
        <v>11.348623000000002</v>
      </c>
      <c r="J41" s="19">
        <v>11.808064999999992</v>
      </c>
      <c r="K41" s="19">
        <v>18.398817999999991</v>
      </c>
      <c r="L41" s="19">
        <v>18.151821000000002</v>
      </c>
      <c r="M41" s="19">
        <v>16.959475999999988</v>
      </c>
      <c r="N41" s="19">
        <v>10.041964999999999</v>
      </c>
      <c r="O41" s="19">
        <v>15.520936999999998</v>
      </c>
      <c r="P41" s="21"/>
      <c r="Q41" s="22">
        <f t="shared" si="6"/>
        <v>2.9774066480243278E-2</v>
      </c>
    </row>
    <row r="42" spans="2:17">
      <c r="B42" s="10" t="s">
        <v>48</v>
      </c>
      <c r="C42" s="19">
        <v>12.638784999999997</v>
      </c>
      <c r="D42" s="19">
        <v>15.325289000000001</v>
      </c>
      <c r="E42" s="19">
        <v>11.887404999999999</v>
      </c>
      <c r="F42" s="19">
        <v>20.818809000000002</v>
      </c>
      <c r="G42" s="19">
        <v>16.545809000000002</v>
      </c>
      <c r="H42" s="19">
        <v>15.165423999999994</v>
      </c>
      <c r="I42" s="19">
        <v>15.488662000000007</v>
      </c>
      <c r="J42" s="19">
        <v>16.336168000000004</v>
      </c>
      <c r="K42" s="19">
        <v>16.389035000000003</v>
      </c>
      <c r="L42" s="19">
        <v>13.558185000000005</v>
      </c>
      <c r="M42" s="19">
        <v>16.945264000000009</v>
      </c>
      <c r="N42" s="19">
        <v>16.989885999999998</v>
      </c>
      <c r="O42" s="19">
        <v>13.265816000000004</v>
      </c>
      <c r="P42" s="21"/>
      <c r="Q42" s="22">
        <f t="shared" si="6"/>
        <v>4.9611651752918373E-2</v>
      </c>
    </row>
    <row r="43" spans="2:17">
      <c r="B43" s="10" t="s">
        <v>49</v>
      </c>
      <c r="C43" s="19">
        <v>4.5823340000000004</v>
      </c>
      <c r="D43" s="19">
        <v>3.6015650000000003</v>
      </c>
      <c r="E43" s="19">
        <v>4.4798330000000002</v>
      </c>
      <c r="F43" s="19">
        <v>1.1578329999999999</v>
      </c>
      <c r="G43" s="19">
        <v>2.2796669999999999</v>
      </c>
      <c r="H43" s="19">
        <v>2.6206700000000001</v>
      </c>
      <c r="I43" s="19">
        <v>2.5346719999999996</v>
      </c>
      <c r="J43" s="19">
        <v>2.0218340000000001</v>
      </c>
      <c r="K43" s="19">
        <v>4.7866669999999996</v>
      </c>
      <c r="L43" s="19">
        <v>5.0846660000000004</v>
      </c>
      <c r="M43" s="19">
        <v>3.9100030000000006</v>
      </c>
      <c r="N43" s="19">
        <v>2.5181680000000002</v>
      </c>
      <c r="O43" s="19">
        <v>5.4115000000000002</v>
      </c>
      <c r="P43" s="21"/>
      <c r="Q43" s="22">
        <f t="shared" si="6"/>
        <v>0.18094839878542235</v>
      </c>
    </row>
    <row r="44" spans="2:17">
      <c r="B44" s="10" t="s">
        <v>50</v>
      </c>
      <c r="C44" s="19">
        <v>4.6096000000000021</v>
      </c>
      <c r="D44" s="19">
        <v>4.2044110000000012</v>
      </c>
      <c r="E44" s="19">
        <v>6.670930000000002</v>
      </c>
      <c r="F44" s="19">
        <v>6.1789990000000001</v>
      </c>
      <c r="G44" s="19">
        <v>6.3928860000000025</v>
      </c>
      <c r="H44" s="19">
        <v>5.2127449999999973</v>
      </c>
      <c r="I44" s="19">
        <v>6.1474510000000038</v>
      </c>
      <c r="J44" s="19">
        <v>5.2051519999999982</v>
      </c>
      <c r="K44" s="19">
        <v>4.7644060000000001</v>
      </c>
      <c r="L44" s="19">
        <v>5.2935179999999997</v>
      </c>
      <c r="M44" s="19">
        <v>5.5864170000000035</v>
      </c>
      <c r="N44" s="19">
        <v>6.1608199999999966</v>
      </c>
      <c r="O44" s="19">
        <v>5.5750260000000003</v>
      </c>
      <c r="P44" s="21"/>
      <c r="Q44" s="22">
        <f t="shared" si="6"/>
        <v>0.20943812912183213</v>
      </c>
    </row>
    <row r="45" spans="2:17" ht="19.2" thickBot="1">
      <c r="B45" s="14" t="s">
        <v>51</v>
      </c>
      <c r="C45" s="20">
        <v>3.9108659999999995</v>
      </c>
      <c r="D45" s="20">
        <v>4.7374680000000007</v>
      </c>
      <c r="E45" s="20">
        <v>7.1736839999999988</v>
      </c>
      <c r="F45" s="20">
        <v>4.6223669999999997</v>
      </c>
      <c r="G45" s="20">
        <v>6.6999869999999992</v>
      </c>
      <c r="H45" s="20">
        <v>5.0018310000000001</v>
      </c>
      <c r="I45" s="20">
        <v>2.7079979999999999</v>
      </c>
      <c r="J45" s="20">
        <v>2.9000180000000002</v>
      </c>
      <c r="K45" s="20">
        <v>2.6175009999999994</v>
      </c>
      <c r="L45" s="20">
        <v>3.5338679999999996</v>
      </c>
      <c r="M45" s="20">
        <v>6.7001679999999997</v>
      </c>
      <c r="N45" s="20">
        <v>5.1971319999999999</v>
      </c>
      <c r="O45" s="20">
        <v>3.3537499999999998</v>
      </c>
      <c r="P45" s="23"/>
      <c r="Q45" s="24">
        <f t="shared" si="6"/>
        <v>-0.14245335943496906</v>
      </c>
    </row>
    <row r="46" spans="2:17" s="5" customFormat="1" ht="18" thickTop="1">
      <c r="B46" s="6" t="s">
        <v>46</v>
      </c>
      <c r="C46" s="18">
        <f t="shared" ref="C46:O46" si="8">SUM(C41:C45)</f>
        <v>40.813762000000004</v>
      </c>
      <c r="D46" s="18">
        <f t="shared" si="8"/>
        <v>41.224405000000004</v>
      </c>
      <c r="E46" s="18">
        <f t="shared" si="8"/>
        <v>41.544501000000004</v>
      </c>
      <c r="F46" s="18">
        <f t="shared" si="8"/>
        <v>41.530053000000009</v>
      </c>
      <c r="G46" s="18">
        <f t="shared" si="8"/>
        <v>42.812345000000001</v>
      </c>
      <c r="H46" s="18">
        <f t="shared" si="8"/>
        <v>41.791398999999991</v>
      </c>
      <c r="I46" s="18">
        <f t="shared" si="8"/>
        <v>38.227406000000016</v>
      </c>
      <c r="J46" s="18">
        <f t="shared" si="8"/>
        <v>38.271236999999999</v>
      </c>
      <c r="K46" s="18">
        <f t="shared" si="8"/>
        <v>46.956426999999998</v>
      </c>
      <c r="L46" s="18">
        <f t="shared" si="8"/>
        <v>45.622058000000003</v>
      </c>
      <c r="M46" s="18">
        <f t="shared" si="8"/>
        <v>50.101328000000002</v>
      </c>
      <c r="N46" s="18">
        <f t="shared" si="8"/>
        <v>40.907970999999989</v>
      </c>
      <c r="O46" s="18">
        <f t="shared" si="8"/>
        <v>43.127029000000007</v>
      </c>
      <c r="P46" s="25"/>
      <c r="Q46" s="9">
        <f t="shared" si="6"/>
        <v>5.6678602673284617E-2</v>
      </c>
    </row>
    <row r="49" spans="2:17" s="5" customFormat="1" ht="18" thickBot="1">
      <c r="B49" s="1" t="s">
        <v>52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L49" s="2" t="s">
        <v>10</v>
      </c>
      <c r="M49" s="2" t="s">
        <v>11</v>
      </c>
      <c r="N49" s="3">
        <v>42767</v>
      </c>
      <c r="O49" s="3">
        <v>42795</v>
      </c>
      <c r="P49" s="2"/>
      <c r="Q49" s="2" t="s">
        <v>12</v>
      </c>
    </row>
    <row r="50" spans="2:17" ht="19.2" thickTop="1">
      <c r="B50" s="6" t="s">
        <v>53</v>
      </c>
      <c r="C50" s="26">
        <v>28.593620457604352</v>
      </c>
      <c r="D50" s="26">
        <v>32.272305555555604</v>
      </c>
      <c r="E50" s="26">
        <v>28.862432795698961</v>
      </c>
      <c r="F50" s="26">
        <v>46.597583333333354</v>
      </c>
      <c r="G50" s="26">
        <v>36.002943548387151</v>
      </c>
      <c r="H50" s="26">
        <v>31.936989247311864</v>
      </c>
      <c r="I50" s="26">
        <v>32.830458333333411</v>
      </c>
      <c r="J50" s="26">
        <v>44.954161073825567</v>
      </c>
      <c r="K50" s="26">
        <v>38.444166666666703</v>
      </c>
      <c r="L50" s="26">
        <v>26.251868279569951</v>
      </c>
      <c r="M50" s="26">
        <v>27.110900537634446</v>
      </c>
      <c r="N50" s="26">
        <v>36.322351190476162</v>
      </c>
      <c r="O50" s="26">
        <v>28.763283983849266</v>
      </c>
      <c r="P50" s="25"/>
      <c r="Q50" s="9">
        <f t="shared" ref="Q50:Q57" si="9">O50/C50-1</f>
        <v>5.9336146850124116E-3</v>
      </c>
    </row>
    <row r="51" spans="2:17">
      <c r="B51" s="10" t="s">
        <v>54</v>
      </c>
      <c r="C51" s="27">
        <v>165.55</v>
      </c>
      <c r="D51" s="27">
        <v>162.33000000000001</v>
      </c>
      <c r="E51" s="27">
        <v>162.74</v>
      </c>
      <c r="F51" s="27">
        <v>166.01</v>
      </c>
      <c r="G51" s="27">
        <v>161.91</v>
      </c>
      <c r="H51" s="27">
        <v>156.13</v>
      </c>
      <c r="I51" s="27">
        <v>154.72999999999999</v>
      </c>
      <c r="J51" s="27">
        <v>169.41</v>
      </c>
      <c r="K51" s="27">
        <v>167.28</v>
      </c>
      <c r="L51" s="27">
        <v>154.28</v>
      </c>
      <c r="M51" s="27">
        <v>157.30000000000001</v>
      </c>
      <c r="N51" s="27">
        <v>140.97999999999999</v>
      </c>
      <c r="O51" s="27">
        <v>156.09</v>
      </c>
      <c r="P51" s="21"/>
      <c r="Q51" s="22">
        <f t="shared" si="9"/>
        <v>-5.7142857142857162E-2</v>
      </c>
    </row>
    <row r="52" spans="2:17">
      <c r="B52" s="10" t="s">
        <v>55</v>
      </c>
      <c r="C52" s="27">
        <v>3.18</v>
      </c>
      <c r="D52" s="27">
        <v>3.7</v>
      </c>
      <c r="E52" s="27">
        <v>3.7</v>
      </c>
      <c r="F52" s="27">
        <v>3.7</v>
      </c>
      <c r="G52" s="27">
        <v>3.7</v>
      </c>
      <c r="H52" s="27">
        <v>1.54</v>
      </c>
      <c r="I52" s="27">
        <v>3.7</v>
      </c>
      <c r="J52" s="27">
        <v>3.7</v>
      </c>
      <c r="K52" s="27">
        <v>4</v>
      </c>
      <c r="L52" s="27">
        <v>3.41</v>
      </c>
      <c r="M52" s="27">
        <v>4.2</v>
      </c>
      <c r="N52" s="27">
        <v>4.5</v>
      </c>
      <c r="O52" s="27">
        <v>2.64</v>
      </c>
      <c r="P52" s="21"/>
      <c r="Q52" s="22">
        <f t="shared" si="9"/>
        <v>-0.16981132075471694</v>
      </c>
    </row>
    <row r="53" spans="2:17">
      <c r="B53" s="6" t="s">
        <v>56</v>
      </c>
      <c r="C53" s="26">
        <v>26.09741588156119</v>
      </c>
      <c r="D53" s="26">
        <v>29.533083333333302</v>
      </c>
      <c r="E53" s="26">
        <v>25.869663978494604</v>
      </c>
      <c r="F53" s="26">
        <v>43.347874999999959</v>
      </c>
      <c r="G53" s="26">
        <v>33.662083333333293</v>
      </c>
      <c r="H53" s="26">
        <v>28.858561827956947</v>
      </c>
      <c r="I53" s="26">
        <v>29.778527777777718</v>
      </c>
      <c r="J53" s="26">
        <v>42.58138255033554</v>
      </c>
      <c r="K53" s="26">
        <v>35.199972222222279</v>
      </c>
      <c r="L53" s="26">
        <v>22.461733870967702</v>
      </c>
      <c r="M53" s="26">
        <v>23.931115591397802</v>
      </c>
      <c r="N53" s="26">
        <v>31.714434523809484</v>
      </c>
      <c r="O53" s="26">
        <v>24.31985195154779</v>
      </c>
      <c r="P53" s="25"/>
      <c r="Q53" s="9">
        <f t="shared" si="9"/>
        <v>-6.8112641423219045E-2</v>
      </c>
    </row>
    <row r="54" spans="2:17">
      <c r="B54" s="10" t="s">
        <v>57</v>
      </c>
      <c r="C54" s="27">
        <v>164.15</v>
      </c>
      <c r="D54" s="27">
        <v>160.93</v>
      </c>
      <c r="E54" s="27">
        <v>161.34</v>
      </c>
      <c r="F54" s="27">
        <v>164.61</v>
      </c>
      <c r="G54" s="27">
        <v>160.51</v>
      </c>
      <c r="H54" s="27">
        <v>154.72999999999999</v>
      </c>
      <c r="I54" s="27">
        <v>153.33000000000001</v>
      </c>
      <c r="J54" s="27">
        <v>167.41</v>
      </c>
      <c r="K54" s="27">
        <v>165.28</v>
      </c>
      <c r="L54" s="27">
        <v>151.88</v>
      </c>
      <c r="M54" s="27">
        <v>154.9</v>
      </c>
      <c r="N54" s="27">
        <v>137.97999999999999</v>
      </c>
      <c r="O54" s="27">
        <v>153.09</v>
      </c>
      <c r="P54" s="21"/>
      <c r="Q54" s="22">
        <f t="shared" si="9"/>
        <v>-6.7377398720682269E-2</v>
      </c>
    </row>
    <row r="55" spans="2:17">
      <c r="B55" s="10" t="s">
        <v>58</v>
      </c>
      <c r="C55" s="27">
        <v>1.78</v>
      </c>
      <c r="D55" s="27">
        <v>2.2999999999999998</v>
      </c>
      <c r="E55" s="27">
        <v>0.37</v>
      </c>
      <c r="F55" s="27">
        <v>2.2999999999999998</v>
      </c>
      <c r="G55" s="27">
        <v>2.2999999999999998</v>
      </c>
      <c r="H55" s="27">
        <v>0.14000000000000001</v>
      </c>
      <c r="I55" s="27">
        <v>2.2999999999999998</v>
      </c>
      <c r="J55" s="27">
        <v>2</v>
      </c>
      <c r="K55" s="27">
        <v>2</v>
      </c>
      <c r="L55" s="27">
        <v>-2</v>
      </c>
      <c r="M55" s="27">
        <v>1.8</v>
      </c>
      <c r="N55" s="27">
        <v>-2.85</v>
      </c>
      <c r="O55" s="27">
        <v>-6</v>
      </c>
      <c r="P55" s="21"/>
      <c r="Q55" s="22">
        <f t="shared" si="9"/>
        <v>-4.3707865168539328</v>
      </c>
    </row>
    <row r="56" spans="2:17" s="5" customFormat="1" ht="17.399999999999999">
      <c r="B56" s="6" t="s">
        <v>59</v>
      </c>
      <c r="C56" s="26">
        <v>72.208983706872488</v>
      </c>
      <c r="D56" s="26">
        <v>77.642269792215856</v>
      </c>
      <c r="E56" s="26">
        <v>59.064624327988824</v>
      </c>
      <c r="F56" s="26">
        <v>85.248927559895819</v>
      </c>
      <c r="G56" s="26">
        <v>64.470552899006236</v>
      </c>
      <c r="H56" s="26">
        <v>71.980370059028544</v>
      </c>
      <c r="I56" s="26">
        <v>64.149974778273148</v>
      </c>
      <c r="J56" s="26">
        <v>88.602323148977561</v>
      </c>
      <c r="K56" s="26">
        <v>95.765816388384664</v>
      </c>
      <c r="L56" s="26">
        <v>61.217689369983439</v>
      </c>
      <c r="M56" s="26">
        <v>64.567147288432778</v>
      </c>
      <c r="N56" s="26">
        <v>65.065972991867071</v>
      </c>
      <c r="O56" s="26">
        <v>71.493903066219389</v>
      </c>
      <c r="P56" s="25"/>
      <c r="Q56" s="9">
        <f t="shared" si="9"/>
        <v>-9.9029317952448181E-3</v>
      </c>
    </row>
    <row r="57" spans="2:17" s="5" customFormat="1" ht="17.399999999999999">
      <c r="B57" s="6" t="s">
        <v>60</v>
      </c>
      <c r="C57" s="26">
        <v>11.025240080447562</v>
      </c>
      <c r="D57" s="26">
        <v>11.106090526931181</v>
      </c>
      <c r="E57" s="26">
        <v>9.2758994750477104</v>
      </c>
      <c r="F57" s="26">
        <v>16.341637121381339</v>
      </c>
      <c r="G57" s="26">
        <v>17.759380577154598</v>
      </c>
      <c r="H57" s="26">
        <v>12.15593902831389</v>
      </c>
      <c r="I57" s="26">
        <v>9.6178483715601466</v>
      </c>
      <c r="J57" s="26">
        <v>19.051571625833699</v>
      </c>
      <c r="K57" s="26">
        <v>16.975625890206629</v>
      </c>
      <c r="L57" s="26">
        <v>12.571639191461834</v>
      </c>
      <c r="M57" s="26">
        <v>12.163584669715025</v>
      </c>
      <c r="N57" s="26">
        <v>16.407969015028442</v>
      </c>
      <c r="O57" s="26">
        <v>12.509928598382944</v>
      </c>
      <c r="P57" s="25"/>
      <c r="Q57" s="9">
        <f t="shared" si="9"/>
        <v>0.1346626927941792</v>
      </c>
    </row>
    <row r="60" spans="2:17" ht="19.2" thickBot="1">
      <c r="B60" s="1" t="s">
        <v>61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K60" s="2" t="s">
        <v>9</v>
      </c>
      <c r="L60" s="2" t="s">
        <v>10</v>
      </c>
      <c r="M60" s="2" t="s">
        <v>11</v>
      </c>
      <c r="N60" s="3">
        <v>42767</v>
      </c>
      <c r="O60" s="3">
        <v>42795</v>
      </c>
      <c r="P60" s="4"/>
      <c r="Q60" s="2" t="s">
        <v>12</v>
      </c>
    </row>
    <row r="61" spans="2:17" ht="19.2" thickTop="1">
      <c r="B61" s="10" t="s">
        <v>62</v>
      </c>
      <c r="C61" s="11">
        <v>672.33456980389997</v>
      </c>
      <c r="D61" s="11">
        <v>740.70099689599988</v>
      </c>
      <c r="E61" s="11">
        <v>611.79871716399987</v>
      </c>
      <c r="F61" s="11">
        <v>664.15752849499995</v>
      </c>
      <c r="G61" s="11">
        <v>834.12041116599994</v>
      </c>
      <c r="H61" s="11">
        <v>1005.9350122710001</v>
      </c>
      <c r="I61" s="11">
        <v>969.98291388400003</v>
      </c>
      <c r="J61" s="11">
        <v>1066.4200267240001</v>
      </c>
      <c r="K61" s="11">
        <v>1083.3703413699998</v>
      </c>
      <c r="L61" s="11">
        <v>942.45212715799994</v>
      </c>
      <c r="M61" s="11">
        <v>1142.1534518410001</v>
      </c>
      <c r="N61" s="11">
        <v>992.27169355600006</v>
      </c>
      <c r="O61" s="11">
        <v>1039.1218875430002</v>
      </c>
      <c r="P61" s="12"/>
      <c r="Q61" s="22">
        <f t="shared" ref="Q61:Q72" si="10">O61/C61-1</f>
        <v>0.54554285055739604</v>
      </c>
    </row>
    <row r="62" spans="2:17">
      <c r="B62" s="10" t="s">
        <v>63</v>
      </c>
      <c r="C62" s="11">
        <v>577.92214734716674</v>
      </c>
      <c r="D62" s="11">
        <v>595.26370698791618</v>
      </c>
      <c r="E62" s="11">
        <v>528.31958777116677</v>
      </c>
      <c r="F62" s="11">
        <v>414.17598009446112</v>
      </c>
      <c r="G62" s="11">
        <v>330.26400000000001</v>
      </c>
      <c r="H62" s="11">
        <v>354.31201813002428</v>
      </c>
      <c r="I62" s="11">
        <v>266.10568235943936</v>
      </c>
      <c r="J62" s="11">
        <v>525.07360489949974</v>
      </c>
      <c r="K62" s="11">
        <v>814.51651076733447</v>
      </c>
      <c r="L62" s="11">
        <v>727.58272229390013</v>
      </c>
      <c r="M62" s="11">
        <v>739.68236505225025</v>
      </c>
      <c r="N62" s="11">
        <v>596.99441751141558</v>
      </c>
      <c r="O62" s="11">
        <v>948.57826378033292</v>
      </c>
      <c r="P62" s="12"/>
      <c r="Q62" s="22">
        <f t="shared" si="10"/>
        <v>0.64135994464753976</v>
      </c>
    </row>
    <row r="63" spans="2:17">
      <c r="B63" s="10" t="s">
        <v>64</v>
      </c>
      <c r="C63" s="11">
        <v>179.22499999999999</v>
      </c>
      <c r="D63" s="11">
        <v>169.66900000000001</v>
      </c>
      <c r="E63" s="11">
        <v>165.16</v>
      </c>
      <c r="F63" s="11">
        <v>243.155</v>
      </c>
      <c r="G63" s="11">
        <v>170.24700000000001</v>
      </c>
      <c r="H63" s="11">
        <v>181.33600000000001</v>
      </c>
      <c r="I63" s="11">
        <v>224.80699999999999</v>
      </c>
      <c r="J63" s="11">
        <v>217.33600000000001</v>
      </c>
      <c r="K63" s="11">
        <v>328.78500000000003</v>
      </c>
      <c r="L63" s="11">
        <v>292.94299999999998</v>
      </c>
      <c r="M63" s="11">
        <v>202.40600000000001</v>
      </c>
      <c r="N63" s="11">
        <v>205.71600000000001</v>
      </c>
      <c r="O63" s="11">
        <v>203.29</v>
      </c>
      <c r="P63" s="12"/>
      <c r="Q63" s="22">
        <f t="shared" si="10"/>
        <v>0.13427256242153707</v>
      </c>
    </row>
    <row r="64" spans="2:17">
      <c r="B64" s="28" t="s">
        <v>65</v>
      </c>
      <c r="C64" s="29">
        <f t="shared" ref="C64:O64" si="11">SUM(C61:C63)</f>
        <v>1429.4817171510667</v>
      </c>
      <c r="D64" s="29">
        <f t="shared" si="11"/>
        <v>1505.6337038839163</v>
      </c>
      <c r="E64" s="29">
        <f t="shared" si="11"/>
        <v>1305.2783049351667</v>
      </c>
      <c r="F64" s="29">
        <f t="shared" si="11"/>
        <v>1321.4885085894609</v>
      </c>
      <c r="G64" s="29">
        <f t="shared" si="11"/>
        <v>1334.6314111660001</v>
      </c>
      <c r="H64" s="29">
        <f t="shared" si="11"/>
        <v>1541.5830304010244</v>
      </c>
      <c r="I64" s="29">
        <f t="shared" si="11"/>
        <v>1460.8955962434395</v>
      </c>
      <c r="J64" s="29">
        <f t="shared" si="11"/>
        <v>1808.8296316234998</v>
      </c>
      <c r="K64" s="29">
        <f t="shared" si="11"/>
        <v>2226.6718521373341</v>
      </c>
      <c r="L64" s="29">
        <f t="shared" si="11"/>
        <v>1962.9778494519001</v>
      </c>
      <c r="M64" s="29">
        <f t="shared" si="11"/>
        <v>2084.2418168932504</v>
      </c>
      <c r="N64" s="29">
        <f t="shared" si="11"/>
        <v>1794.9821110674156</v>
      </c>
      <c r="O64" s="29">
        <f t="shared" si="11"/>
        <v>2190.9901513233331</v>
      </c>
      <c r="P64" s="29"/>
      <c r="Q64" s="30">
        <f t="shared" si="10"/>
        <v>0.53271645592637595</v>
      </c>
    </row>
    <row r="65" spans="2:17">
      <c r="B65" s="10" t="s">
        <v>66</v>
      </c>
      <c r="C65" s="11">
        <v>770.74708780390017</v>
      </c>
      <c r="D65" s="11">
        <v>671.85261689600009</v>
      </c>
      <c r="E65" s="11">
        <v>621.972204164</v>
      </c>
      <c r="F65" s="11">
        <v>566.79018449499983</v>
      </c>
      <c r="G65" s="11">
        <v>572.22205216600037</v>
      </c>
      <c r="H65" s="11">
        <v>614.3006702710004</v>
      </c>
      <c r="I65" s="11">
        <v>613.74802488399985</v>
      </c>
      <c r="J65" s="11">
        <v>710.131063724</v>
      </c>
      <c r="K65" s="11">
        <v>793.71947236999983</v>
      </c>
      <c r="L65" s="11">
        <v>797.4660661580001</v>
      </c>
      <c r="M65" s="11">
        <v>845.97932784100021</v>
      </c>
      <c r="N65" s="11">
        <v>755.6422195560001</v>
      </c>
      <c r="O65" s="11">
        <v>779.2091935430002</v>
      </c>
      <c r="P65" s="12"/>
      <c r="Q65" s="22">
        <f t="shared" si="10"/>
        <v>1.0979095312849241E-2</v>
      </c>
    </row>
    <row r="66" spans="2:17">
      <c r="B66" s="10" t="s">
        <v>67</v>
      </c>
      <c r="C66" s="11">
        <v>640.37350676041706</v>
      </c>
      <c r="D66" s="11">
        <v>576.68595556799983</v>
      </c>
      <c r="E66" s="11">
        <v>557.56249623491613</v>
      </c>
      <c r="F66" s="11">
        <v>526.04404006217601</v>
      </c>
      <c r="G66" s="11">
        <v>540.61099999999999</v>
      </c>
      <c r="H66" s="11">
        <v>558.92194445994801</v>
      </c>
      <c r="I66" s="11">
        <v>550.44234334763644</v>
      </c>
      <c r="J66" s="11">
        <v>615.91031882250024</v>
      </c>
      <c r="K66" s="11">
        <v>647.01137769674892</v>
      </c>
      <c r="L66" s="11">
        <v>665.25330570488279</v>
      </c>
      <c r="M66" s="11">
        <v>695.04172513408344</v>
      </c>
      <c r="N66" s="11">
        <v>621.8127769779162</v>
      </c>
      <c r="O66" s="11">
        <v>645.62902465974992</v>
      </c>
      <c r="P66" s="12"/>
      <c r="Q66" s="22">
        <f t="shared" si="10"/>
        <v>8.2069571021450294E-3</v>
      </c>
    </row>
    <row r="67" spans="2:17">
      <c r="B67" s="31" t="s">
        <v>68</v>
      </c>
      <c r="C67" s="32">
        <v>865.64200000000005</v>
      </c>
      <c r="D67" s="32">
        <v>785.87900000000002</v>
      </c>
      <c r="E67" s="32">
        <v>783.49800000000005</v>
      </c>
      <c r="F67" s="32">
        <v>771.91</v>
      </c>
      <c r="G67" s="32">
        <v>795.85299999999995</v>
      </c>
      <c r="H67" s="32">
        <v>838.84699999999998</v>
      </c>
      <c r="I67" s="32">
        <v>800.68</v>
      </c>
      <c r="J67" s="32">
        <v>875.62</v>
      </c>
      <c r="K67" s="32">
        <v>891.49</v>
      </c>
      <c r="L67" s="32">
        <v>921.24</v>
      </c>
      <c r="M67" s="32">
        <v>980.26900000000001</v>
      </c>
      <c r="N67" s="32">
        <v>855.44399999999996</v>
      </c>
      <c r="O67" s="32">
        <v>873.995</v>
      </c>
      <c r="P67" s="33"/>
      <c r="Q67" s="34">
        <f t="shared" si="10"/>
        <v>9.6494855841098293E-3</v>
      </c>
    </row>
    <row r="68" spans="2:17">
      <c r="B68" s="28" t="s">
        <v>65</v>
      </c>
      <c r="C68" s="29">
        <f t="shared" ref="C68:O68" si="12">SUM(C65:C67)</f>
        <v>2276.7625945643176</v>
      </c>
      <c r="D68" s="29">
        <f t="shared" si="12"/>
        <v>2034.4175724639999</v>
      </c>
      <c r="E68" s="29">
        <f t="shared" si="12"/>
        <v>1963.0327003989162</v>
      </c>
      <c r="F68" s="29">
        <f t="shared" si="12"/>
        <v>1864.7442245571756</v>
      </c>
      <c r="G68" s="29">
        <f t="shared" si="12"/>
        <v>1908.6860521660005</v>
      </c>
      <c r="H68" s="29">
        <f t="shared" si="12"/>
        <v>2012.0696147309484</v>
      </c>
      <c r="I68" s="29">
        <f t="shared" si="12"/>
        <v>1964.8703682316363</v>
      </c>
      <c r="J68" s="29">
        <f t="shared" si="12"/>
        <v>2201.6613825465001</v>
      </c>
      <c r="K68" s="29">
        <f t="shared" si="12"/>
        <v>2332.2208500667484</v>
      </c>
      <c r="L68" s="29">
        <f t="shared" si="12"/>
        <v>2383.959371862883</v>
      </c>
      <c r="M68" s="29">
        <f t="shared" si="12"/>
        <v>2521.2900529750837</v>
      </c>
      <c r="N68" s="29">
        <f t="shared" si="12"/>
        <v>2232.898996533916</v>
      </c>
      <c r="O68" s="29">
        <f t="shared" si="12"/>
        <v>2298.8332182027502</v>
      </c>
      <c r="P68" s="35"/>
      <c r="Q68" s="30">
        <f t="shared" si="10"/>
        <v>9.6938625446172377E-3</v>
      </c>
    </row>
    <row r="69" spans="2:17">
      <c r="B69" s="10" t="s">
        <v>69</v>
      </c>
      <c r="C69" s="11">
        <f t="shared" ref="C69:O72" si="13">C61-C65</f>
        <v>-98.412518000000205</v>
      </c>
      <c r="D69" s="11">
        <f t="shared" si="13"/>
        <v>68.848379999999793</v>
      </c>
      <c r="E69" s="11">
        <f t="shared" si="13"/>
        <v>-10.173487000000137</v>
      </c>
      <c r="F69" s="11">
        <f t="shared" si="13"/>
        <v>97.367344000000116</v>
      </c>
      <c r="G69" s="11">
        <f t="shared" si="13"/>
        <v>261.89835899999957</v>
      </c>
      <c r="H69" s="11">
        <f t="shared" si="13"/>
        <v>391.63434199999972</v>
      </c>
      <c r="I69" s="11">
        <f t="shared" si="13"/>
        <v>356.23488900000018</v>
      </c>
      <c r="J69" s="11">
        <f t="shared" si="13"/>
        <v>356.28896300000008</v>
      </c>
      <c r="K69" s="11">
        <f t="shared" si="13"/>
        <v>289.65086899999994</v>
      </c>
      <c r="L69" s="11">
        <f t="shared" si="13"/>
        <v>144.98606099999984</v>
      </c>
      <c r="M69" s="11">
        <f t="shared" si="13"/>
        <v>296.17412399999989</v>
      </c>
      <c r="N69" s="11">
        <f t="shared" si="13"/>
        <v>236.62947399999996</v>
      </c>
      <c r="O69" s="11">
        <f t="shared" si="13"/>
        <v>259.91269399999999</v>
      </c>
      <c r="P69" s="12"/>
      <c r="Q69" s="22">
        <f t="shared" si="10"/>
        <v>-3.6410531839049121</v>
      </c>
    </row>
    <row r="70" spans="2:17">
      <c r="B70" s="10" t="s">
        <v>70</v>
      </c>
      <c r="C70" s="11">
        <f t="shared" si="13"/>
        <v>-62.451359413250316</v>
      </c>
      <c r="D70" s="11">
        <f t="shared" si="13"/>
        <v>18.577751419916353</v>
      </c>
      <c r="E70" s="11">
        <f t="shared" si="13"/>
        <v>-29.242908463749359</v>
      </c>
      <c r="F70" s="11">
        <f t="shared" si="13"/>
        <v>-111.86805996771488</v>
      </c>
      <c r="G70" s="11">
        <f t="shared" si="13"/>
        <v>-210.34699999999998</v>
      </c>
      <c r="H70" s="11">
        <f t="shared" si="13"/>
        <v>-204.60992632992372</v>
      </c>
      <c r="I70" s="11">
        <f t="shared" si="13"/>
        <v>-284.33666098819708</v>
      </c>
      <c r="J70" s="11">
        <f t="shared" si="13"/>
        <v>-90.836713923000502</v>
      </c>
      <c r="K70" s="11">
        <f t="shared" si="13"/>
        <v>167.50513307058554</v>
      </c>
      <c r="L70" s="11">
        <f t="shared" si="13"/>
        <v>62.329416589017342</v>
      </c>
      <c r="M70" s="11">
        <f t="shared" si="13"/>
        <v>44.640639918166812</v>
      </c>
      <c r="N70" s="11">
        <f t="shared" si="13"/>
        <v>-24.818359466500624</v>
      </c>
      <c r="O70" s="11">
        <f t="shared" si="13"/>
        <v>302.949239120583</v>
      </c>
      <c r="P70" s="12"/>
      <c r="Q70" s="22">
        <f t="shared" si="10"/>
        <v>-5.8509630849814007</v>
      </c>
    </row>
    <row r="71" spans="2:17">
      <c r="B71" s="31" t="s">
        <v>71</v>
      </c>
      <c r="C71" s="32">
        <f t="shared" si="13"/>
        <v>-686.41700000000003</v>
      </c>
      <c r="D71" s="32">
        <f t="shared" si="13"/>
        <v>-616.21</v>
      </c>
      <c r="E71" s="32">
        <f t="shared" si="13"/>
        <v>-618.33800000000008</v>
      </c>
      <c r="F71" s="32">
        <f t="shared" si="13"/>
        <v>-528.755</v>
      </c>
      <c r="G71" s="32">
        <f t="shared" si="13"/>
        <v>-625.60599999999999</v>
      </c>
      <c r="H71" s="32">
        <f t="shared" si="13"/>
        <v>-657.51099999999997</v>
      </c>
      <c r="I71" s="32">
        <f t="shared" si="13"/>
        <v>-575.87299999999993</v>
      </c>
      <c r="J71" s="32">
        <f t="shared" si="13"/>
        <v>-658.28399999999999</v>
      </c>
      <c r="K71" s="32">
        <f t="shared" si="13"/>
        <v>-562.70499999999993</v>
      </c>
      <c r="L71" s="32">
        <f t="shared" si="13"/>
        <v>-628.29700000000003</v>
      </c>
      <c r="M71" s="32">
        <f t="shared" si="13"/>
        <v>-777.86300000000006</v>
      </c>
      <c r="N71" s="32">
        <f t="shared" si="13"/>
        <v>-649.72799999999995</v>
      </c>
      <c r="O71" s="32">
        <f t="shared" si="13"/>
        <v>-670.70500000000004</v>
      </c>
      <c r="P71" s="33"/>
      <c r="Q71" s="34">
        <f t="shared" si="10"/>
        <v>-2.2889875979178798E-2</v>
      </c>
    </row>
    <row r="72" spans="2:17">
      <c r="B72" s="31" t="s">
        <v>72</v>
      </c>
      <c r="C72" s="32">
        <f t="shared" si="13"/>
        <v>-847.28087741325089</v>
      </c>
      <c r="D72" s="32">
        <f t="shared" si="13"/>
        <v>-528.78386858008366</v>
      </c>
      <c r="E72" s="32">
        <f t="shared" si="13"/>
        <v>-657.75439546374946</v>
      </c>
      <c r="F72" s="32">
        <f t="shared" si="13"/>
        <v>-543.25571596771465</v>
      </c>
      <c r="G72" s="32">
        <f t="shared" si="13"/>
        <v>-574.0546410000004</v>
      </c>
      <c r="H72" s="32">
        <f t="shared" si="13"/>
        <v>-470.48658432992397</v>
      </c>
      <c r="I72" s="32">
        <f t="shared" si="13"/>
        <v>-503.97477198819684</v>
      </c>
      <c r="J72" s="32">
        <f t="shared" si="13"/>
        <v>-392.8317509230003</v>
      </c>
      <c r="K72" s="32">
        <f t="shared" si="13"/>
        <v>-105.54899792941433</v>
      </c>
      <c r="L72" s="32">
        <f t="shared" si="13"/>
        <v>-420.98152241098296</v>
      </c>
      <c r="M72" s="32">
        <f t="shared" si="13"/>
        <v>-437.04823608183324</v>
      </c>
      <c r="N72" s="32">
        <f t="shared" si="13"/>
        <v>-437.91688546650039</v>
      </c>
      <c r="O72" s="32">
        <f t="shared" si="13"/>
        <v>-107.84306687941717</v>
      </c>
      <c r="P72" s="33"/>
      <c r="Q72" s="34">
        <f t="shared" si="10"/>
        <v>-0.87271863468857913</v>
      </c>
    </row>
    <row r="75" spans="2:17" ht="19.2" thickBot="1">
      <c r="B75" s="1" t="s">
        <v>73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2" t="s">
        <v>11</v>
      </c>
      <c r="N75" s="3">
        <v>42767</v>
      </c>
      <c r="O75" s="3">
        <v>42795</v>
      </c>
      <c r="P75" s="4"/>
      <c r="Q75" s="2" t="s">
        <v>12</v>
      </c>
    </row>
    <row r="76" spans="2:17" ht="19.2" thickTop="1">
      <c r="B76" s="10" t="s">
        <v>74</v>
      </c>
      <c r="C76" s="11">
        <v>14383.087</v>
      </c>
      <c r="D76" s="11">
        <v>11700.034</v>
      </c>
      <c r="E76" s="11">
        <v>11254.757</v>
      </c>
      <c r="F76" s="11">
        <v>10829.795</v>
      </c>
      <c r="G76" s="11">
        <v>10036.567999999999</v>
      </c>
      <c r="H76" s="11">
        <v>10185.494000000001</v>
      </c>
      <c r="I76" s="11">
        <v>10519.199000000001</v>
      </c>
      <c r="J76" s="11">
        <v>12099.064</v>
      </c>
      <c r="K76" s="11">
        <v>13162.091</v>
      </c>
      <c r="L76" s="11">
        <v>14072.540999999999</v>
      </c>
      <c r="M76" s="11">
        <v>15313.037</v>
      </c>
      <c r="N76" s="11">
        <v>13184.151</v>
      </c>
      <c r="O76" s="11">
        <v>12835.646000000001</v>
      </c>
      <c r="P76" s="12"/>
      <c r="Q76" s="22">
        <f t="shared" ref="Q76:Q90" si="14">O76/C76-1</f>
        <v>-0.10758754361980838</v>
      </c>
    </row>
    <row r="77" spans="2:17">
      <c r="B77" s="10" t="s">
        <v>75</v>
      </c>
      <c r="C77" s="11">
        <v>14838.778</v>
      </c>
      <c r="D77" s="11">
        <v>13207.569</v>
      </c>
      <c r="E77" s="11">
        <v>11523.656000000001</v>
      </c>
      <c r="F77" s="11">
        <v>9171.34</v>
      </c>
      <c r="G77" s="11">
        <v>9742.7209999999995</v>
      </c>
      <c r="H77" s="11">
        <v>10197.584000000001</v>
      </c>
      <c r="I77" s="11">
        <v>10806.119000000001</v>
      </c>
      <c r="J77" s="11">
        <v>11998.621999999999</v>
      </c>
      <c r="K77" s="11">
        <v>12926.471</v>
      </c>
      <c r="L77" s="11">
        <v>14334.481</v>
      </c>
      <c r="M77" s="11">
        <v>16437.661</v>
      </c>
      <c r="N77" s="11">
        <v>14530.007</v>
      </c>
      <c r="O77" s="11">
        <v>15262.468999999999</v>
      </c>
      <c r="P77" s="12"/>
      <c r="Q77" s="22">
        <f t="shared" si="14"/>
        <v>2.8552957662686174E-2</v>
      </c>
    </row>
    <row r="78" spans="2:17">
      <c r="B78" s="10" t="s">
        <v>76</v>
      </c>
      <c r="C78" s="11">
        <v>6157.0339999999997</v>
      </c>
      <c r="D78" s="11">
        <v>5479.9040000000005</v>
      </c>
      <c r="E78" s="11">
        <v>4654.6390000000001</v>
      </c>
      <c r="F78" s="11">
        <v>4330.8130000000001</v>
      </c>
      <c r="G78" s="11">
        <v>4425.7139999999999</v>
      </c>
      <c r="H78" s="11">
        <v>4615.0910000000003</v>
      </c>
      <c r="I78" s="11">
        <v>4567.9229999999998</v>
      </c>
      <c r="J78" s="11">
        <v>5681.4520000000002</v>
      </c>
      <c r="K78" s="11">
        <v>6203.7579999999998</v>
      </c>
      <c r="L78" s="11">
        <v>6193.9719999999998</v>
      </c>
      <c r="M78" s="11">
        <v>6497.5720000000001</v>
      </c>
      <c r="N78" s="11">
        <v>5914.0879999999997</v>
      </c>
      <c r="O78" s="11">
        <v>6267.3819999999996</v>
      </c>
      <c r="P78" s="12"/>
      <c r="Q78" s="22">
        <f t="shared" si="14"/>
        <v>1.7922265818249405E-2</v>
      </c>
    </row>
    <row r="79" spans="2:17">
      <c r="B79" s="10" t="s">
        <v>77</v>
      </c>
      <c r="C79" s="11">
        <v>2463.2159999999999</v>
      </c>
      <c r="D79" s="11">
        <v>2300.9050000000002</v>
      </c>
      <c r="E79" s="11">
        <v>1697.7670000000001</v>
      </c>
      <c r="F79" s="11">
        <v>1404.0730000000001</v>
      </c>
      <c r="G79" s="11">
        <v>1629.0650000000001</v>
      </c>
      <c r="H79" s="11">
        <v>1856.365</v>
      </c>
      <c r="I79" s="11">
        <v>1563.1279999999999</v>
      </c>
      <c r="J79" s="11">
        <v>2625.6979999999999</v>
      </c>
      <c r="K79" s="11">
        <v>2987.0450000000001</v>
      </c>
      <c r="L79" s="11">
        <v>2945.2840000000001</v>
      </c>
      <c r="M79" s="11">
        <v>2877.2809999999999</v>
      </c>
      <c r="N79" s="11">
        <v>3006.5079999999998</v>
      </c>
      <c r="O79" s="11">
        <v>2989.9879999999998</v>
      </c>
      <c r="P79" s="12"/>
      <c r="Q79" s="22">
        <f t="shared" si="14"/>
        <v>0.21385538255678749</v>
      </c>
    </row>
    <row r="80" spans="2:17">
      <c r="B80" s="28" t="s">
        <v>65</v>
      </c>
      <c r="C80" s="29">
        <f t="shared" ref="C80:O80" si="15">SUM(C76:C79)</f>
        <v>37842.114999999998</v>
      </c>
      <c r="D80" s="29">
        <f t="shared" si="15"/>
        <v>32688.411999999997</v>
      </c>
      <c r="E80" s="29">
        <f t="shared" si="15"/>
        <v>29130.819</v>
      </c>
      <c r="F80" s="29">
        <f t="shared" si="15"/>
        <v>25736.021000000004</v>
      </c>
      <c r="G80" s="29">
        <f t="shared" si="15"/>
        <v>25834.067999999996</v>
      </c>
      <c r="H80" s="29">
        <f t="shared" si="15"/>
        <v>26854.534000000003</v>
      </c>
      <c r="I80" s="29">
        <f t="shared" si="15"/>
        <v>27456.368999999999</v>
      </c>
      <c r="J80" s="29">
        <f t="shared" si="15"/>
        <v>32404.836000000003</v>
      </c>
      <c r="K80" s="29">
        <f t="shared" si="15"/>
        <v>35279.364999999998</v>
      </c>
      <c r="L80" s="29">
        <f t="shared" si="15"/>
        <v>37546.277999999998</v>
      </c>
      <c r="M80" s="29">
        <f t="shared" si="15"/>
        <v>41125.551000000007</v>
      </c>
      <c r="N80" s="29">
        <f t="shared" si="15"/>
        <v>36634.754000000001</v>
      </c>
      <c r="O80" s="29">
        <f t="shared" si="15"/>
        <v>37355.484999999993</v>
      </c>
      <c r="P80" s="35"/>
      <c r="Q80" s="30">
        <f t="shared" si="14"/>
        <v>-1.2859482087616003E-2</v>
      </c>
    </row>
    <row r="81" spans="2:17">
      <c r="B81" s="10" t="s">
        <v>78</v>
      </c>
      <c r="C81" s="11">
        <v>12678.552</v>
      </c>
      <c r="D81" s="11">
        <v>11024.35</v>
      </c>
      <c r="E81" s="11">
        <v>9600.1479999999992</v>
      </c>
      <c r="F81" s="11">
        <v>8464.3269999999993</v>
      </c>
      <c r="G81" s="11">
        <v>8208.4560000000001</v>
      </c>
      <c r="H81" s="11">
        <v>8709</v>
      </c>
      <c r="I81" s="11">
        <v>8635.0589999999993</v>
      </c>
      <c r="J81" s="11">
        <v>10997.705</v>
      </c>
      <c r="K81" s="11">
        <v>12693.239</v>
      </c>
      <c r="L81" s="11">
        <v>13054.847</v>
      </c>
      <c r="M81" s="11">
        <v>13883.171</v>
      </c>
      <c r="N81" s="11">
        <v>12611.753000000001</v>
      </c>
      <c r="O81" s="11">
        <v>12832.107</v>
      </c>
      <c r="P81" s="12"/>
      <c r="Q81" s="22">
        <f t="shared" si="14"/>
        <v>1.2111398841129439E-2</v>
      </c>
    </row>
    <row r="82" spans="2:17">
      <c r="B82" s="10" t="s">
        <v>79</v>
      </c>
      <c r="C82" s="11">
        <v>13123.475</v>
      </c>
      <c r="D82" s="11">
        <v>11408.652</v>
      </c>
      <c r="E82" s="11">
        <v>9992.2340000000004</v>
      </c>
      <c r="F82" s="11">
        <v>9123.2379999999994</v>
      </c>
      <c r="G82" s="11">
        <v>8635.9779999999992</v>
      </c>
      <c r="H82" s="11">
        <v>9258.0750000000007</v>
      </c>
      <c r="I82" s="11">
        <v>9520.7090000000007</v>
      </c>
      <c r="J82" s="11">
        <v>11420.732</v>
      </c>
      <c r="K82" s="11">
        <v>13000.888000000001</v>
      </c>
      <c r="L82" s="11">
        <v>13450.366</v>
      </c>
      <c r="M82" s="11">
        <v>14944.208000000001</v>
      </c>
      <c r="N82" s="11">
        <v>13117.86</v>
      </c>
      <c r="O82" s="11">
        <v>13283.456</v>
      </c>
      <c r="P82" s="12"/>
      <c r="Q82" s="22">
        <f t="shared" si="14"/>
        <v>1.2190444985036297E-2</v>
      </c>
    </row>
    <row r="83" spans="2:17">
      <c r="B83" s="31" t="s">
        <v>80</v>
      </c>
      <c r="C83" s="32">
        <v>7659.4179999999997</v>
      </c>
      <c r="D83" s="32">
        <v>6757.7150000000001</v>
      </c>
      <c r="E83" s="32">
        <v>6066.8540000000003</v>
      </c>
      <c r="F83" s="32">
        <v>5689.9059999999999</v>
      </c>
      <c r="G83" s="32">
        <v>5910.5320000000002</v>
      </c>
      <c r="H83" s="32">
        <v>6164.6329999999998</v>
      </c>
      <c r="I83" s="32">
        <v>6181.8149999999996</v>
      </c>
      <c r="J83" s="32">
        <v>7179.7939999999999</v>
      </c>
      <c r="K83" s="32">
        <v>7705.643</v>
      </c>
      <c r="L83" s="32">
        <v>7937.3609999999999</v>
      </c>
      <c r="M83" s="32">
        <v>8394.6209999999992</v>
      </c>
      <c r="N83" s="32">
        <v>7679.4970000000003</v>
      </c>
      <c r="O83" s="32">
        <v>7797.5950000000003</v>
      </c>
      <c r="P83" s="33"/>
      <c r="Q83" s="34">
        <f t="shared" si="14"/>
        <v>1.8040143520043017E-2</v>
      </c>
    </row>
    <row r="84" spans="2:17">
      <c r="B84" s="31" t="s">
        <v>81</v>
      </c>
      <c r="C84" s="32">
        <v>2886.7080000000001</v>
      </c>
      <c r="D84" s="32">
        <v>2624.9029999999998</v>
      </c>
      <c r="E84" s="32">
        <v>2510.973</v>
      </c>
      <c r="F84" s="32">
        <v>2526.0210000000002</v>
      </c>
      <c r="G84" s="32">
        <v>2359.7689999999998</v>
      </c>
      <c r="H84" s="32">
        <v>2552.7469999999998</v>
      </c>
      <c r="I84" s="32">
        <v>2498.4209999999998</v>
      </c>
      <c r="J84" s="32">
        <v>2669.7179999999998</v>
      </c>
      <c r="K84" s="32">
        <v>2843.279</v>
      </c>
      <c r="L84" s="32">
        <v>2846.085</v>
      </c>
      <c r="M84" s="32">
        <v>2998.8939999999998</v>
      </c>
      <c r="N84" s="32">
        <v>2668.0210000000002</v>
      </c>
      <c r="O84" s="32">
        <v>2875.3449999999998</v>
      </c>
      <c r="P84" s="33"/>
      <c r="Q84" s="34">
        <f t="shared" si="14"/>
        <v>-3.9363177709696995E-3</v>
      </c>
    </row>
    <row r="85" spans="2:17">
      <c r="B85" s="28" t="s">
        <v>65</v>
      </c>
      <c r="C85" s="29">
        <f t="shared" ref="C85:O85" si="16">SUM(C81:C84)</f>
        <v>36348.152999999998</v>
      </c>
      <c r="D85" s="29">
        <f t="shared" si="16"/>
        <v>31815.62</v>
      </c>
      <c r="E85" s="29">
        <f t="shared" si="16"/>
        <v>28170.208999999995</v>
      </c>
      <c r="F85" s="29">
        <f t="shared" si="16"/>
        <v>25803.491999999998</v>
      </c>
      <c r="G85" s="29">
        <f t="shared" si="16"/>
        <v>25114.735000000001</v>
      </c>
      <c r="H85" s="29">
        <f t="shared" si="16"/>
        <v>26684.454999999998</v>
      </c>
      <c r="I85" s="29">
        <f t="shared" si="16"/>
        <v>26836.003999999997</v>
      </c>
      <c r="J85" s="29">
        <f t="shared" si="16"/>
        <v>32267.949000000001</v>
      </c>
      <c r="K85" s="29">
        <f t="shared" si="16"/>
        <v>36243.049000000006</v>
      </c>
      <c r="L85" s="29">
        <f t="shared" si="16"/>
        <v>37288.659</v>
      </c>
      <c r="M85" s="29">
        <f t="shared" si="16"/>
        <v>40220.894</v>
      </c>
      <c r="N85" s="29">
        <f t="shared" si="16"/>
        <v>36077.131000000001</v>
      </c>
      <c r="O85" s="29">
        <f t="shared" si="16"/>
        <v>36788.503000000004</v>
      </c>
      <c r="P85" s="35"/>
      <c r="Q85" s="30">
        <f t="shared" si="14"/>
        <v>1.2114783383904149E-2</v>
      </c>
    </row>
    <row r="86" spans="2:17">
      <c r="B86" s="10" t="s">
        <v>82</v>
      </c>
      <c r="C86" s="11">
        <f t="shared" ref="C86:O90" si="17">C76-C81</f>
        <v>1704.5349999999999</v>
      </c>
      <c r="D86" s="11">
        <f t="shared" si="17"/>
        <v>675.68399999999929</v>
      </c>
      <c r="E86" s="11">
        <f t="shared" si="17"/>
        <v>1654.6090000000004</v>
      </c>
      <c r="F86" s="11">
        <f t="shared" si="17"/>
        <v>2365.4680000000008</v>
      </c>
      <c r="G86" s="11">
        <f t="shared" si="17"/>
        <v>1828.1119999999992</v>
      </c>
      <c r="H86" s="11">
        <f t="shared" si="17"/>
        <v>1476.4940000000006</v>
      </c>
      <c r="I86" s="11">
        <f t="shared" si="17"/>
        <v>1884.1400000000012</v>
      </c>
      <c r="J86" s="11">
        <f t="shared" si="17"/>
        <v>1101.3590000000004</v>
      </c>
      <c r="K86" s="11">
        <f t="shared" si="17"/>
        <v>468.85200000000077</v>
      </c>
      <c r="L86" s="11">
        <f t="shared" si="17"/>
        <v>1017.6939999999995</v>
      </c>
      <c r="M86" s="11">
        <f t="shared" si="17"/>
        <v>1429.866</v>
      </c>
      <c r="N86" s="11">
        <f t="shared" si="17"/>
        <v>572.39799999999923</v>
      </c>
      <c r="O86" s="11">
        <f t="shared" si="17"/>
        <v>3.5390000000006694</v>
      </c>
      <c r="P86" s="12"/>
      <c r="Q86" s="22">
        <f t="shared" si="14"/>
        <v>-0.99792377393247977</v>
      </c>
    </row>
    <row r="87" spans="2:17">
      <c r="B87" s="10" t="s">
        <v>83</v>
      </c>
      <c r="C87" s="11">
        <f t="shared" si="17"/>
        <v>1715.3029999999999</v>
      </c>
      <c r="D87" s="11">
        <f t="shared" si="17"/>
        <v>1798.9169999999995</v>
      </c>
      <c r="E87" s="11">
        <f t="shared" si="17"/>
        <v>1531.4220000000005</v>
      </c>
      <c r="F87" s="11">
        <f t="shared" si="17"/>
        <v>48.102000000000771</v>
      </c>
      <c r="G87" s="11">
        <f t="shared" si="17"/>
        <v>1106.7430000000004</v>
      </c>
      <c r="H87" s="11">
        <f t="shared" si="17"/>
        <v>939.50900000000001</v>
      </c>
      <c r="I87" s="11">
        <f t="shared" si="17"/>
        <v>1285.4099999999999</v>
      </c>
      <c r="J87" s="11">
        <f t="shared" si="17"/>
        <v>577.88999999999942</v>
      </c>
      <c r="K87" s="11">
        <f t="shared" si="17"/>
        <v>-74.417000000001281</v>
      </c>
      <c r="L87" s="11">
        <f t="shared" si="17"/>
        <v>884.11499999999978</v>
      </c>
      <c r="M87" s="11">
        <f t="shared" si="17"/>
        <v>1493.4529999999995</v>
      </c>
      <c r="N87" s="11">
        <f t="shared" si="17"/>
        <v>1412.146999999999</v>
      </c>
      <c r="O87" s="11">
        <f t="shared" si="17"/>
        <v>1979.012999999999</v>
      </c>
      <c r="P87" s="12"/>
      <c r="Q87" s="22">
        <f t="shared" si="14"/>
        <v>0.15373960169136258</v>
      </c>
    </row>
    <row r="88" spans="2:17">
      <c r="B88" s="31" t="s">
        <v>84</v>
      </c>
      <c r="C88" s="11">
        <f t="shared" si="17"/>
        <v>-1502.384</v>
      </c>
      <c r="D88" s="11">
        <f t="shared" si="17"/>
        <v>-1277.8109999999997</v>
      </c>
      <c r="E88" s="11">
        <f t="shared" si="17"/>
        <v>-1412.2150000000001</v>
      </c>
      <c r="F88" s="11">
        <f t="shared" si="17"/>
        <v>-1359.0929999999998</v>
      </c>
      <c r="G88" s="11">
        <f t="shared" si="17"/>
        <v>-1484.8180000000002</v>
      </c>
      <c r="H88" s="11">
        <f t="shared" si="17"/>
        <v>-1549.5419999999995</v>
      </c>
      <c r="I88" s="11">
        <f t="shared" si="17"/>
        <v>-1613.8919999999998</v>
      </c>
      <c r="J88" s="11">
        <f t="shared" si="17"/>
        <v>-1498.3419999999996</v>
      </c>
      <c r="K88" s="11">
        <f t="shared" si="17"/>
        <v>-1501.8850000000002</v>
      </c>
      <c r="L88" s="11">
        <f t="shared" si="17"/>
        <v>-1743.3890000000001</v>
      </c>
      <c r="M88" s="11">
        <f t="shared" si="17"/>
        <v>-1897.0489999999991</v>
      </c>
      <c r="N88" s="11">
        <f t="shared" si="17"/>
        <v>-1765.4090000000006</v>
      </c>
      <c r="O88" s="11">
        <f t="shared" si="17"/>
        <v>-1530.2130000000006</v>
      </c>
      <c r="P88" s="33"/>
      <c r="Q88" s="34">
        <f t="shared" si="14"/>
        <v>1.852322708442089E-2</v>
      </c>
    </row>
    <row r="89" spans="2:17">
      <c r="B89" s="31" t="s">
        <v>85</v>
      </c>
      <c r="C89" s="11">
        <f t="shared" si="17"/>
        <v>-423.49200000000019</v>
      </c>
      <c r="D89" s="11">
        <f t="shared" si="17"/>
        <v>-323.99799999999959</v>
      </c>
      <c r="E89" s="11">
        <f t="shared" si="17"/>
        <v>-813.2059999999999</v>
      </c>
      <c r="F89" s="11">
        <f t="shared" si="17"/>
        <v>-1121.9480000000001</v>
      </c>
      <c r="G89" s="11">
        <f t="shared" si="17"/>
        <v>-730.70399999999972</v>
      </c>
      <c r="H89" s="11">
        <f t="shared" si="17"/>
        <v>-696.38199999999983</v>
      </c>
      <c r="I89" s="11">
        <f t="shared" si="17"/>
        <v>-935.29299999999989</v>
      </c>
      <c r="J89" s="11">
        <f t="shared" si="17"/>
        <v>-44.019999999999982</v>
      </c>
      <c r="K89" s="11">
        <f t="shared" si="17"/>
        <v>143.76600000000008</v>
      </c>
      <c r="L89" s="11">
        <f t="shared" si="17"/>
        <v>99.199000000000069</v>
      </c>
      <c r="M89" s="11">
        <f t="shared" si="17"/>
        <v>-121.61299999999983</v>
      </c>
      <c r="N89" s="11">
        <f t="shared" si="17"/>
        <v>338.48699999999963</v>
      </c>
      <c r="O89" s="11">
        <f t="shared" si="17"/>
        <v>114.64300000000003</v>
      </c>
      <c r="P89" s="33"/>
      <c r="Q89" s="34">
        <f t="shared" si="14"/>
        <v>-1.2707087737194562</v>
      </c>
    </row>
    <row r="90" spans="2:17">
      <c r="B90" s="31" t="s">
        <v>72</v>
      </c>
      <c r="C90" s="11">
        <f t="shared" si="17"/>
        <v>1493.9619999999995</v>
      </c>
      <c r="D90" s="11">
        <f t="shared" si="17"/>
        <v>872.79199999999764</v>
      </c>
      <c r="E90" s="11">
        <f t="shared" si="17"/>
        <v>960.61000000000422</v>
      </c>
      <c r="F90" s="11">
        <f t="shared" si="17"/>
        <v>-67.470999999994092</v>
      </c>
      <c r="G90" s="11">
        <f t="shared" si="17"/>
        <v>719.33299999999508</v>
      </c>
      <c r="H90" s="11">
        <f t="shared" si="17"/>
        <v>170.07900000000518</v>
      </c>
      <c r="I90" s="11">
        <f t="shared" si="17"/>
        <v>620.3650000000016</v>
      </c>
      <c r="J90" s="11">
        <f t="shared" si="17"/>
        <v>136.88700000000244</v>
      </c>
      <c r="K90" s="11">
        <f t="shared" si="17"/>
        <v>-963.68400000000838</v>
      </c>
      <c r="L90" s="11">
        <f t="shared" si="17"/>
        <v>257.61899999999878</v>
      </c>
      <c r="M90" s="11">
        <f t="shared" si="17"/>
        <v>904.65700000000652</v>
      </c>
      <c r="N90" s="11">
        <f t="shared" si="17"/>
        <v>557.62299999999959</v>
      </c>
      <c r="O90" s="11">
        <f t="shared" si="17"/>
        <v>566.98199999998906</v>
      </c>
      <c r="P90" s="33"/>
      <c r="Q90" s="34">
        <f t="shared" si="14"/>
        <v>-0.62048432289443156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2017-04-25T12:45:24Z</dcterms:created>
  <dcterms:modified xsi:type="dcterms:W3CDTF">2017-04-27T05:31:57Z</dcterms:modified>
</cp:coreProperties>
</file>