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esktop\"/>
    </mc:Choice>
  </mc:AlternateContent>
  <bookViews>
    <workbookView xWindow="480" yWindow="120" windowWidth="27792" windowHeight="12108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AI23" i="1" l="1"/>
  <c r="AI20" i="1"/>
  <c r="AI21" i="1"/>
  <c r="M22" i="18"/>
  <c r="M21" i="18"/>
  <c r="M20" i="18"/>
  <c r="K22" i="18"/>
  <c r="L22" i="18"/>
  <c r="K21" i="18"/>
  <c r="L21" i="18"/>
  <c r="K20" i="18"/>
  <c r="L20" i="18"/>
  <c r="J20" i="18"/>
  <c r="AI22" i="1" l="1"/>
  <c r="AH21" i="1" l="1"/>
  <c r="AH22" i="1"/>
  <c r="AH23" i="1"/>
  <c r="AG21" i="1" l="1"/>
  <c r="AG22" i="1"/>
  <c r="AG23" i="1"/>
  <c r="AF21" i="1" l="1"/>
  <c r="AF22" i="1"/>
  <c r="AF23" i="1"/>
  <c r="AE23" i="1" l="1"/>
  <c r="AE22" i="1"/>
  <c r="AE21" i="1"/>
  <c r="AD21" i="1" l="1"/>
  <c r="AD22" i="1"/>
  <c r="AD23" i="1"/>
  <c r="AC21" i="1" l="1"/>
  <c r="AC22" i="1"/>
  <c r="AC23" i="1"/>
  <c r="AB21" i="1" l="1"/>
  <c r="AB22" i="1"/>
  <c r="AB23" i="1"/>
  <c r="O23" i="1" l="1"/>
  <c r="P23" i="1"/>
  <c r="Q23" i="1"/>
  <c r="R23" i="1"/>
  <c r="S23" i="1"/>
  <c r="T23" i="1"/>
  <c r="U23" i="1"/>
  <c r="V23" i="1"/>
  <c r="W23" i="1"/>
  <c r="X23" i="1"/>
  <c r="Y23" i="1"/>
  <c r="Z23" i="1"/>
  <c r="AA23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F10" i="1" l="1"/>
  <c r="G10" i="1"/>
  <c r="J10" i="1"/>
  <c r="K10" i="1"/>
  <c r="N10" i="1"/>
  <c r="D13" i="1"/>
  <c r="D10" i="1" s="1"/>
  <c r="E13" i="1"/>
  <c r="E10" i="1" s="1"/>
  <c r="F13" i="1"/>
  <c r="G13" i="1"/>
  <c r="H13" i="1"/>
  <c r="H10" i="1" s="1"/>
  <c r="I13" i="1"/>
  <c r="I10" i="1" s="1"/>
  <c r="J13" i="1"/>
  <c r="K13" i="1"/>
  <c r="L13" i="1"/>
  <c r="L10" i="1" s="1"/>
  <c r="M13" i="1"/>
  <c r="M10" i="1" s="1"/>
  <c r="N13" i="1"/>
  <c r="O13" i="1"/>
  <c r="O10" i="1" s="1"/>
  <c r="P13" i="1"/>
  <c r="P10" i="1" s="1"/>
  <c r="Q13" i="1"/>
  <c r="Q10" i="1" s="1"/>
  <c r="R13" i="1"/>
  <c r="R10" i="1" s="1"/>
  <c r="S13" i="1"/>
  <c r="S10" i="1" s="1"/>
  <c r="T13" i="1"/>
  <c r="T10" i="1" s="1"/>
  <c r="U13" i="1"/>
  <c r="U10" i="1" s="1"/>
  <c r="V13" i="1"/>
  <c r="V10" i="1" s="1"/>
  <c r="W13" i="1"/>
  <c r="W10" i="1" s="1"/>
  <c r="X13" i="1"/>
  <c r="X10" i="1" s="1"/>
  <c r="Y13" i="1"/>
  <c r="Y10" i="1" s="1"/>
  <c r="Z13" i="1"/>
  <c r="Z10" i="1" s="1"/>
  <c r="AA13" i="1"/>
  <c r="AA10" i="1" s="1"/>
  <c r="AB13" i="1"/>
  <c r="AB10" i="1" s="1"/>
  <c r="AC13" i="1"/>
  <c r="AC10" i="1" s="1"/>
  <c r="AD13" i="1"/>
  <c r="AD10" i="1" s="1"/>
  <c r="AE13" i="1"/>
  <c r="AE10" i="1" s="1"/>
  <c r="AF13" i="1"/>
  <c r="AF10" i="1" s="1"/>
  <c r="AG13" i="1"/>
  <c r="AG10" i="1" s="1"/>
  <c r="AH13" i="1"/>
  <c r="AH10" i="1" s="1"/>
  <c r="AI13" i="1"/>
  <c r="AI10" i="1" s="1"/>
  <c r="AJ13" i="1"/>
  <c r="AJ10" i="1" s="1"/>
  <c r="AK13" i="1"/>
  <c r="AK10" i="1" s="1"/>
  <c r="AL13" i="1"/>
  <c r="AL10" i="1" s="1"/>
  <c r="C13" i="1"/>
  <c r="C10" i="1" s="1"/>
  <c r="AL3" i="1"/>
  <c r="AL2" i="1" s="1"/>
  <c r="AK3" i="1"/>
  <c r="AK2" i="1" s="1"/>
  <c r="AJ3" i="1"/>
  <c r="AJ2" i="1" s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V2" i="1" l="1"/>
  <c r="V20" i="1"/>
  <c r="S2" i="1"/>
  <c r="S20" i="1"/>
  <c r="P2" i="1"/>
  <c r="P20" i="1"/>
  <c r="T2" i="1"/>
  <c r="T20" i="1"/>
  <c r="X2" i="1"/>
  <c r="X20" i="1"/>
  <c r="R2" i="1"/>
  <c r="R20" i="1"/>
  <c r="Z2" i="1"/>
  <c r="Z20" i="1"/>
  <c r="O2" i="1"/>
  <c r="G2" i="18" s="1"/>
  <c r="O20" i="1"/>
  <c r="W2" i="1"/>
  <c r="W20" i="1"/>
  <c r="Q2" i="1"/>
  <c r="Q20" i="1"/>
  <c r="U2" i="1"/>
  <c r="U20" i="1"/>
  <c r="Y2" i="1"/>
  <c r="J2" i="18" s="1"/>
  <c r="Y20" i="1"/>
  <c r="AI2" i="1"/>
  <c r="AH2" i="1"/>
  <c r="AH20" i="1"/>
  <c r="AG2" i="1"/>
  <c r="AG20" i="1"/>
  <c r="AF2" i="1"/>
  <c r="AF20" i="1"/>
  <c r="AE2" i="1"/>
  <c r="AE20" i="1"/>
  <c r="AD2" i="1"/>
  <c r="AD20" i="1"/>
  <c r="AC2" i="1"/>
  <c r="AC20" i="1"/>
  <c r="AA2" i="1"/>
  <c r="AA20" i="1"/>
  <c r="AB2" i="1"/>
  <c r="AB20" i="1"/>
  <c r="E14" i="19"/>
  <c r="D14" i="19"/>
  <c r="C14" i="19"/>
  <c r="E13" i="19"/>
  <c r="D13" i="19"/>
  <c r="C13" i="19"/>
  <c r="E12" i="19"/>
  <c r="D12" i="19"/>
  <c r="C12" i="19"/>
  <c r="E11" i="19"/>
  <c r="E21" i="19" s="1"/>
  <c r="D11" i="19"/>
  <c r="D21" i="19" s="1"/>
  <c r="C11" i="19"/>
  <c r="E10" i="19"/>
  <c r="D10" i="19"/>
  <c r="C10" i="19"/>
  <c r="E9" i="19"/>
  <c r="D9" i="19"/>
  <c r="C9" i="19"/>
  <c r="E8" i="19"/>
  <c r="E22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E20" i="19" s="1"/>
  <c r="D3" i="19"/>
  <c r="D20" i="19" s="1"/>
  <c r="C3" i="19"/>
  <c r="D2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L8" i="18"/>
  <c r="K8" i="18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M3" i="18"/>
  <c r="L3" i="18"/>
  <c r="K3" i="18"/>
  <c r="J3" i="18"/>
  <c r="N2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I2" i="18"/>
  <c r="H2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I21" i="18" l="1"/>
  <c r="D22" i="19"/>
  <c r="I20" i="18"/>
  <c r="E2" i="19"/>
  <c r="L2" i="18"/>
  <c r="M2" i="18"/>
  <c r="K2" i="18"/>
  <c r="G22" i="18"/>
  <c r="G20" i="18"/>
  <c r="H22" i="18"/>
  <c r="G21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<sst xmlns="http://schemas.openxmlformats.org/spreadsheetml/2006/main" count="79" uniqueCount="34">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</sst>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1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1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1"/>
  <sheetViews>
    <sheetView tabSelected="1" zoomScaleNormal="100" workbookViewId="0">
      <pane xSplit="2" topLeftCell="W1" activePane="topRight" state="frozen"/>
      <selection pane="topRight" activeCell="AI8" sqref="AI8"/>
    </sheetView>
  </sheetViews>
  <sheetFormatPr defaultColWidth="9.109375" defaultRowHeight="18.600000000000001"/>
  <cols>
    <col min="1" max="1" width="19.109375" style="4" bestFit="1" customWidth="1"/>
    <col min="2" max="2" width="45.88671875" style="2" bestFit="1" customWidth="1"/>
    <col min="3" max="26" width="9.109375" style="5"/>
    <col min="27" max="30" width="10" style="5" bestFit="1" customWidth="1"/>
    <col min="31" max="35" width="10" style="4" bestFit="1" customWidth="1"/>
    <col min="36" max="16384" width="9.109375" style="4"/>
  </cols>
  <sheetData>
    <row r="1" spans="1:38" s="7" customFormat="1" ht="18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</row>
    <row r="2" spans="1:38" ht="19.2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0</v>
      </c>
      <c r="AK2" s="3">
        <f t="shared" si="0"/>
        <v>0</v>
      </c>
      <c r="AL2" s="3">
        <f t="shared" si="0"/>
        <v>0</v>
      </c>
    </row>
    <row r="3" spans="1:38" s="11" customFormat="1" ht="17.399999999999999">
      <c r="B3" s="12" t="s">
        <v>16</v>
      </c>
      <c r="C3" s="13">
        <f>SUM(C4:C7)</f>
        <v>1044919.66656</v>
      </c>
      <c r="D3" s="13">
        <f t="shared" ref="D3:AL3" si="1">SUM(D4:D7)</f>
        <v>653357.2061500001</v>
      </c>
      <c r="E3" s="13">
        <f t="shared" si="1"/>
        <v>631309.77402000001</v>
      </c>
      <c r="F3" s="13">
        <f t="shared" si="1"/>
        <v>434614.88303999993</v>
      </c>
      <c r="G3" s="13">
        <f t="shared" si="1"/>
        <v>235808.00919999997</v>
      </c>
      <c r="H3" s="13">
        <f t="shared" si="1"/>
        <v>193180.04777999999</v>
      </c>
      <c r="I3" s="13">
        <f t="shared" si="1"/>
        <v>177085.93252</v>
      </c>
      <c r="J3" s="13">
        <f t="shared" si="1"/>
        <v>182312.63340000002</v>
      </c>
      <c r="K3" s="13">
        <f t="shared" si="1"/>
        <v>209852.82317000002</v>
      </c>
      <c r="L3" s="13">
        <f t="shared" si="1"/>
        <v>490727.83206000004</v>
      </c>
      <c r="M3" s="13">
        <f t="shared" si="1"/>
        <v>624819.24037999997</v>
      </c>
      <c r="N3" s="13">
        <f t="shared" si="1"/>
        <v>651521.11881000001</v>
      </c>
      <c r="O3" s="13">
        <f t="shared" si="1"/>
        <v>746088.31384000008</v>
      </c>
      <c r="P3" s="13">
        <f t="shared" si="1"/>
        <v>679829.12248000014</v>
      </c>
      <c r="Q3" s="13">
        <f t="shared" si="1"/>
        <v>607778.40012999997</v>
      </c>
      <c r="R3" s="13">
        <f t="shared" si="1"/>
        <v>455622.84400000004</v>
      </c>
      <c r="S3" s="13">
        <f t="shared" si="1"/>
        <v>303112.71400000004</v>
      </c>
      <c r="T3" s="13">
        <f t="shared" si="1"/>
        <v>185169.196</v>
      </c>
      <c r="U3" s="13">
        <f t="shared" si="1"/>
        <v>193042.64499999999</v>
      </c>
      <c r="V3" s="13">
        <f t="shared" si="1"/>
        <v>204225.91654000001</v>
      </c>
      <c r="W3" s="13">
        <f t="shared" si="1"/>
        <v>250259.147</v>
      </c>
      <c r="X3" s="13">
        <f t="shared" si="1"/>
        <v>464751.16515000013</v>
      </c>
      <c r="Y3" s="13">
        <f t="shared" si="1"/>
        <v>532402.27513999993</v>
      </c>
      <c r="Z3" s="13">
        <f t="shared" si="1"/>
        <v>611527.52308000007</v>
      </c>
      <c r="AA3" s="13">
        <f t="shared" si="1"/>
        <v>709638.15131999995</v>
      </c>
      <c r="AB3" s="13">
        <f t="shared" si="1"/>
        <v>781133.85664000001</v>
      </c>
      <c r="AC3" s="13">
        <f t="shared" si="1"/>
        <v>766871.26</v>
      </c>
      <c r="AD3" s="13">
        <f t="shared" si="1"/>
        <v>393743.01666700002</v>
      </c>
      <c r="AE3" s="13">
        <f t="shared" si="1"/>
        <v>219047.84299999999</v>
      </c>
      <c r="AF3" s="13">
        <f t="shared" si="1"/>
        <v>187714.37499600003</v>
      </c>
      <c r="AG3" s="13">
        <f t="shared" si="1"/>
        <v>200075.54800000001</v>
      </c>
      <c r="AH3" s="13">
        <f t="shared" si="1"/>
        <v>179321.67169000002</v>
      </c>
      <c r="AI3" s="13">
        <f t="shared" si="1"/>
        <v>216108.01240000001</v>
      </c>
      <c r="AJ3" s="13">
        <f t="shared" si="1"/>
        <v>0</v>
      </c>
      <c r="AK3" s="13">
        <f t="shared" si="1"/>
        <v>0</v>
      </c>
      <c r="AL3" s="13">
        <f t="shared" si="1"/>
        <v>0</v>
      </c>
    </row>
    <row r="4" spans="1:38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/>
      <c r="AK4" s="3"/>
      <c r="AL4" s="3"/>
    </row>
    <row r="5" spans="1:38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/>
      <c r="AK5" s="3"/>
      <c r="AL5" s="3"/>
    </row>
    <row r="6" spans="1:38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/>
      <c r="AK6" s="3"/>
      <c r="AL6" s="3"/>
    </row>
    <row r="7" spans="1:38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/>
      <c r="AK7" s="3"/>
      <c r="AL7" s="3"/>
    </row>
    <row r="8" spans="1:38" s="11" customFormat="1" ht="17.399999999999999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/>
      <c r="AK8" s="13"/>
      <c r="AL8" s="13"/>
    </row>
    <row r="9" spans="1:38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</row>
    <row r="10" spans="1:38">
      <c r="B10" s="2" t="s">
        <v>23</v>
      </c>
      <c r="C10" s="3">
        <f>C11+C13+C14</f>
        <v>1292668.7980800001</v>
      </c>
      <c r="D10" s="3">
        <f t="shared" ref="D10:AL10" si="2">D11+D13+D14</f>
        <v>1448544.2235000001</v>
      </c>
      <c r="E10" s="3">
        <f t="shared" si="2"/>
        <v>1508095.1678200001</v>
      </c>
      <c r="F10" s="3">
        <f t="shared" si="2"/>
        <v>1033024.79007</v>
      </c>
      <c r="G10" s="3">
        <f t="shared" si="2"/>
        <v>663196.58000000007</v>
      </c>
      <c r="H10" s="3">
        <f t="shared" si="2"/>
        <v>2440396.3790700003</v>
      </c>
      <c r="I10" s="3">
        <f t="shared" si="2"/>
        <v>4142702.9221900003</v>
      </c>
      <c r="J10" s="3">
        <f t="shared" si="2"/>
        <v>4768426.302889999</v>
      </c>
      <c r="K10" s="3">
        <f t="shared" si="2"/>
        <v>4749202.4874200001</v>
      </c>
      <c r="L10" s="3">
        <f t="shared" si="2"/>
        <v>1114538.1903300001</v>
      </c>
      <c r="M10" s="3">
        <f t="shared" si="2"/>
        <v>627044.41709999996</v>
      </c>
      <c r="N10" s="3">
        <f t="shared" si="2"/>
        <v>649718.76066000003</v>
      </c>
      <c r="O10" s="3">
        <f t="shared" si="2"/>
        <v>747311.93767999997</v>
      </c>
      <c r="P10" s="3">
        <f t="shared" si="2"/>
        <v>690823.16697999998</v>
      </c>
      <c r="Q10" s="3">
        <f t="shared" si="2"/>
        <v>608286.07417000004</v>
      </c>
      <c r="R10" s="3">
        <f t="shared" si="2"/>
        <v>457517.109</v>
      </c>
      <c r="S10" s="3">
        <f t="shared" si="2"/>
        <v>894356.88155999989</v>
      </c>
      <c r="T10" s="3">
        <f t="shared" si="2"/>
        <v>742467.14850000001</v>
      </c>
      <c r="U10" s="3">
        <f t="shared" si="2"/>
        <v>1231025.7456</v>
      </c>
      <c r="V10" s="3">
        <f t="shared" si="2"/>
        <v>2499001.2019499997</v>
      </c>
      <c r="W10" s="3">
        <f t="shared" si="2"/>
        <v>4738844.8280800004</v>
      </c>
      <c r="X10" s="3">
        <f t="shared" si="2"/>
        <v>4099247.0349900001</v>
      </c>
      <c r="Y10" s="3">
        <f t="shared" si="2"/>
        <v>741818.83809000009</v>
      </c>
      <c r="Z10" s="3">
        <f t="shared" si="2"/>
        <v>753435.55888000014</v>
      </c>
      <c r="AA10" s="3">
        <f t="shared" si="2"/>
        <v>918052.18151999998</v>
      </c>
      <c r="AB10" s="3">
        <f t="shared" si="2"/>
        <v>847381.2768799999</v>
      </c>
      <c r="AC10" s="3">
        <f t="shared" si="2"/>
        <v>1172223.6844000001</v>
      </c>
      <c r="AD10" s="3">
        <f t="shared" si="2"/>
        <v>401371.05084999988</v>
      </c>
      <c r="AE10" s="3">
        <f t="shared" si="2"/>
        <v>276530.37695999997</v>
      </c>
      <c r="AF10" s="3">
        <f t="shared" si="2"/>
        <v>678715.86524000007</v>
      </c>
      <c r="AG10" s="3">
        <f t="shared" si="2"/>
        <v>3135801.04116</v>
      </c>
      <c r="AH10" s="3">
        <f t="shared" si="2"/>
        <v>3990163.7025199994</v>
      </c>
      <c r="AI10" s="3">
        <f t="shared" si="2"/>
        <v>4403198.5448900005</v>
      </c>
      <c r="AJ10" s="3">
        <f t="shared" si="2"/>
        <v>0</v>
      </c>
      <c r="AK10" s="3">
        <f t="shared" si="2"/>
        <v>0</v>
      </c>
      <c r="AL10" s="3">
        <f t="shared" si="2"/>
        <v>0</v>
      </c>
    </row>
    <row r="11" spans="1:38" s="11" customFormat="1" ht="17.399999999999999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/>
      <c r="AK11" s="13"/>
      <c r="AL11" s="13"/>
    </row>
    <row r="12" spans="1:38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/>
      <c r="AK12" s="3"/>
      <c r="AL12" s="3"/>
    </row>
    <row r="13" spans="1:38" s="11" customFormat="1" ht="17.399999999999999">
      <c r="B13" s="12" t="s">
        <v>21</v>
      </c>
      <c r="C13" s="13">
        <f>C8</f>
        <v>248245.77888000003</v>
      </c>
      <c r="D13" s="13">
        <f t="shared" ref="D13:AL13" si="3">D8</f>
        <v>803540.81330000004</v>
      </c>
      <c r="E13" s="13">
        <f t="shared" si="3"/>
        <v>877484.69117999997</v>
      </c>
      <c r="F13" s="13">
        <f t="shared" si="3"/>
        <v>605705.25951</v>
      </c>
      <c r="G13" s="13">
        <f t="shared" si="3"/>
        <v>428756.10768000002</v>
      </c>
      <c r="H13" s="13">
        <f t="shared" si="3"/>
        <v>2247628.3246500003</v>
      </c>
      <c r="I13" s="13">
        <f t="shared" si="3"/>
        <v>3963186.7352700001</v>
      </c>
      <c r="J13" s="13">
        <f t="shared" si="3"/>
        <v>4586425.8833599994</v>
      </c>
      <c r="K13" s="13">
        <f t="shared" si="3"/>
        <v>4540064.7015899997</v>
      </c>
      <c r="L13" s="13">
        <f t="shared" si="3"/>
        <v>632547.01835999999</v>
      </c>
      <c r="M13" s="13">
        <f t="shared" si="3"/>
        <v>5295.80386</v>
      </c>
      <c r="N13" s="13">
        <f t="shared" si="3"/>
        <v>0</v>
      </c>
      <c r="O13" s="13">
        <f t="shared" si="3"/>
        <v>0</v>
      </c>
      <c r="P13" s="13">
        <f t="shared" si="3"/>
        <v>9612.9415900000004</v>
      </c>
      <c r="Q13" s="13">
        <f t="shared" si="3"/>
        <v>0</v>
      </c>
      <c r="R13" s="13">
        <f t="shared" si="3"/>
        <v>0</v>
      </c>
      <c r="S13" s="13">
        <f t="shared" si="3"/>
        <v>594583.77391999995</v>
      </c>
      <c r="T13" s="13">
        <f t="shared" si="3"/>
        <v>555865.26450000005</v>
      </c>
      <c r="U13" s="13">
        <f t="shared" si="3"/>
        <v>1035329.4155700001</v>
      </c>
      <c r="V13" s="13">
        <f t="shared" si="3"/>
        <v>2294567.1308999998</v>
      </c>
      <c r="W13" s="13">
        <f t="shared" si="3"/>
        <v>4488644.4917700002</v>
      </c>
      <c r="X13" s="13">
        <f t="shared" si="3"/>
        <v>3651088.6628999999</v>
      </c>
      <c r="Y13" s="13">
        <f t="shared" si="3"/>
        <v>210387.46758000003</v>
      </c>
      <c r="Z13" s="13">
        <f t="shared" si="3"/>
        <v>142421.74328</v>
      </c>
      <c r="AA13" s="13">
        <f t="shared" si="3"/>
        <v>210390.88368</v>
      </c>
      <c r="AB13" s="13">
        <f t="shared" si="3"/>
        <v>62640.017469999999</v>
      </c>
      <c r="AC13" s="13">
        <f t="shared" si="3"/>
        <v>408084.93296000006</v>
      </c>
      <c r="AD13" s="13">
        <f t="shared" si="3"/>
        <v>5825.676449999999</v>
      </c>
      <c r="AE13" s="13">
        <f t="shared" si="3"/>
        <v>54404.009279999991</v>
      </c>
      <c r="AF13" s="13">
        <f t="shared" si="3"/>
        <v>489335.94394000008</v>
      </c>
      <c r="AG13" s="13">
        <f t="shared" si="3"/>
        <v>2943467.0496</v>
      </c>
      <c r="AH13" s="13">
        <f t="shared" si="3"/>
        <v>3800136.7770399996</v>
      </c>
      <c r="AI13" s="13">
        <f t="shared" si="3"/>
        <v>4191078.3702200004</v>
      </c>
      <c r="AJ13" s="13">
        <f t="shared" si="3"/>
        <v>0</v>
      </c>
      <c r="AK13" s="13">
        <f t="shared" si="3"/>
        <v>0</v>
      </c>
      <c r="AL13" s="13">
        <f t="shared" si="3"/>
        <v>0</v>
      </c>
    </row>
    <row r="14" spans="1:38"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202.43844000000001</v>
      </c>
      <c r="I14" s="3">
        <v>315.75761</v>
      </c>
      <c r="J14" s="3">
        <v>113.61719000000001</v>
      </c>
      <c r="K14" s="3">
        <v>0</v>
      </c>
      <c r="L14" s="3">
        <v>0</v>
      </c>
      <c r="M14" s="3">
        <v>1347.4781200000002</v>
      </c>
      <c r="N14" s="3">
        <v>0</v>
      </c>
      <c r="O14" s="3">
        <v>0</v>
      </c>
      <c r="P14" s="3">
        <v>0</v>
      </c>
      <c r="Q14" s="3">
        <v>0</v>
      </c>
      <c r="R14" s="3">
        <v>47.680500000000002</v>
      </c>
      <c r="S14" s="3">
        <v>551.49077</v>
      </c>
      <c r="T14" s="3">
        <v>379.00799999999998</v>
      </c>
      <c r="U14" s="3">
        <v>518.45346000000006</v>
      </c>
      <c r="V14" s="3">
        <v>221.53999999999996</v>
      </c>
      <c r="W14" s="3">
        <v>0</v>
      </c>
      <c r="X14" s="3">
        <v>945.85980000000006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2473.4447999999998</v>
      </c>
      <c r="AF14" s="3">
        <v>764.8352000000001</v>
      </c>
      <c r="AG14" s="3">
        <v>3690.2293999999997</v>
      </c>
      <c r="AH14" s="3">
        <v>1914.9674399999999</v>
      </c>
      <c r="AI14" s="3">
        <v>0</v>
      </c>
      <c r="AJ14" s="3"/>
      <c r="AK14" s="3"/>
      <c r="AL14" s="3"/>
    </row>
    <row r="15" spans="1:38" s="11" customFormat="1" ht="17.399999999999999">
      <c r="B15" s="12" t="s">
        <v>29</v>
      </c>
      <c r="C15" s="13">
        <v>39410.352960000004</v>
      </c>
      <c r="D15" s="13">
        <v>46061.340926719116</v>
      </c>
      <c r="E15" s="13">
        <v>45167.206495100058</v>
      </c>
      <c r="F15" s="13">
        <v>51577.739163041944</v>
      </c>
      <c r="G15" s="13">
        <v>51938.278805759779</v>
      </c>
      <c r="H15" s="13">
        <v>51675.033451634372</v>
      </c>
      <c r="I15" s="13">
        <v>48141.193260965149</v>
      </c>
      <c r="J15" s="13">
        <v>46891.630143627881</v>
      </c>
      <c r="K15" s="13">
        <v>47076.291845919623</v>
      </c>
      <c r="L15" s="13">
        <v>54702.806790547642</v>
      </c>
      <c r="M15" s="13">
        <v>57657.341093122712</v>
      </c>
      <c r="N15" s="13">
        <v>57222.539069999999</v>
      </c>
      <c r="O15" s="13">
        <v>54297.812720000002</v>
      </c>
      <c r="P15" s="13">
        <v>51494.591780000002</v>
      </c>
      <c r="Q15" s="13">
        <v>50294.16863</v>
      </c>
      <c r="R15" s="13">
        <v>47561.241000000002</v>
      </c>
      <c r="S15" s="13">
        <v>49984.891960000001</v>
      </c>
      <c r="T15" s="13">
        <v>47756.2575</v>
      </c>
      <c r="U15" s="13">
        <v>43123.490490000004</v>
      </c>
      <c r="V15" s="13">
        <v>42203.662599999996</v>
      </c>
      <c r="W15" s="13">
        <v>41265.499060000002</v>
      </c>
      <c r="X15" s="13">
        <v>55507.982340000002</v>
      </c>
      <c r="Y15" s="13">
        <v>54946.675170000002</v>
      </c>
      <c r="Z15" s="13">
        <v>53901.018960000001</v>
      </c>
      <c r="AA15" s="13">
        <v>53293.828719999998</v>
      </c>
      <c r="AB15" s="13">
        <v>48082.929080000002</v>
      </c>
      <c r="AC15" s="13">
        <v>49467.779840000003</v>
      </c>
      <c r="AD15" s="13">
        <v>45231.539649999999</v>
      </c>
      <c r="AE15" s="13">
        <v>41023.896479999996</v>
      </c>
      <c r="AF15" s="13">
        <v>38005.018819999998</v>
      </c>
      <c r="AG15" s="13">
        <v>46408.941149999999</v>
      </c>
      <c r="AH15" s="13">
        <v>33900.924599999998</v>
      </c>
      <c r="AI15" s="13">
        <v>37589.527759999997</v>
      </c>
      <c r="AJ15" s="13"/>
      <c r="AK15" s="13"/>
      <c r="AL15" s="13"/>
    </row>
    <row r="16" spans="1:38">
      <c r="B16" s="2" t="s">
        <v>27</v>
      </c>
      <c r="C16" s="3">
        <v>-2241.4550399999998</v>
      </c>
      <c r="D16" s="3">
        <v>6688.3083767191129</v>
      </c>
      <c r="E16" s="3">
        <v>-850.47439282595258</v>
      </c>
      <c r="F16" s="3">
        <v>6453.3858050340068</v>
      </c>
      <c r="G16" s="3">
        <v>409.52135132471295</v>
      </c>
      <c r="H16" s="3">
        <v>-608.84226633103174</v>
      </c>
      <c r="I16" s="3">
        <v>-3436.2480595046713</v>
      </c>
      <c r="J16" s="3">
        <v>-885.20214658255713</v>
      </c>
      <c r="K16" s="3">
        <v>95.259166269574223</v>
      </c>
      <c r="L16" s="3">
        <v>7805.6825634516808</v>
      </c>
      <c r="M16" s="3">
        <v>3006.7814914867718</v>
      </c>
      <c r="N16" s="3">
        <v>-489.9237641295183</v>
      </c>
      <c r="O16" s="3">
        <v>-2979.3801600000038</v>
      </c>
      <c r="P16" s="3">
        <v>-2855.0318299999981</v>
      </c>
      <c r="Q16" s="3">
        <v>-1200.4231499999985</v>
      </c>
      <c r="R16" s="3">
        <v>-2780.8724999999999</v>
      </c>
      <c r="S16" s="3">
        <v>2468.9473800000028</v>
      </c>
      <c r="T16" s="3">
        <v>-2276.2845000000002</v>
      </c>
      <c r="U16" s="3">
        <v>-4496.3205600000019</v>
      </c>
      <c r="V16" s="3">
        <v>-837.45255000000452</v>
      </c>
      <c r="W16" s="3">
        <v>-1099.7086599999964</v>
      </c>
      <c r="X16" s="3">
        <v>14321.159160000005</v>
      </c>
      <c r="Y16" s="3">
        <v>-561.30717000000175</v>
      </c>
      <c r="Z16" s="3">
        <v>-1098.1363200000003</v>
      </c>
      <c r="AA16" s="3">
        <v>-607.19024000000206</v>
      </c>
      <c r="AB16" s="3">
        <v>-5261.7525300000016</v>
      </c>
      <c r="AC16" s="3">
        <v>1430.6876799999998</v>
      </c>
      <c r="AD16" s="3">
        <v>-4094.6339499999954</v>
      </c>
      <c r="AE16" s="3">
        <v>-4164.3593999999985</v>
      </c>
      <c r="AF16" s="3">
        <v>-3097.4675000000002</v>
      </c>
      <c r="AG16" s="3">
        <v>8440.2560000000067</v>
      </c>
      <c r="AH16" s="3">
        <v>-12463.606079999998</v>
      </c>
      <c r="AI16" s="3">
        <v>3558.7145599999899</v>
      </c>
      <c r="AJ16" s="3"/>
      <c r="AK16" s="3"/>
      <c r="AL16" s="3"/>
    </row>
    <row r="17" spans="2:38" s="11" customFormat="1" ht="17.399999999999999">
      <c r="B17" s="12" t="s">
        <v>32</v>
      </c>
      <c r="C17" s="13">
        <v>19432.50144</v>
      </c>
      <c r="D17" s="13">
        <v>16971.70464</v>
      </c>
      <c r="E17" s="13">
        <v>10455.931200000001</v>
      </c>
      <c r="F17" s="13">
        <v>9417.988800000001</v>
      </c>
      <c r="G17" s="13">
        <v>5494.5580799999998</v>
      </c>
      <c r="H17" s="13">
        <v>5063.8579200000004</v>
      </c>
      <c r="I17" s="13">
        <v>0.17952000000000001</v>
      </c>
      <c r="J17" s="13">
        <v>0.31680000000000003</v>
      </c>
      <c r="K17" s="13">
        <v>4025.8944000000006</v>
      </c>
      <c r="L17" s="13">
        <v>7660.3507200000004</v>
      </c>
      <c r="M17" s="13">
        <v>14646.60384</v>
      </c>
      <c r="N17" s="13">
        <v>14911.733759999999</v>
      </c>
      <c r="O17" s="13">
        <v>17001.106640000002</v>
      </c>
      <c r="P17" s="13">
        <v>14993.18916</v>
      </c>
      <c r="Q17" s="13">
        <v>13788.444130000002</v>
      </c>
      <c r="R17" s="13">
        <v>8598.8029499999993</v>
      </c>
      <c r="S17" s="13">
        <v>4811.6350000000002</v>
      </c>
      <c r="T17" s="13">
        <v>2394.2710000000002</v>
      </c>
      <c r="U17" s="13">
        <v>3104.0790000000002</v>
      </c>
      <c r="V17" s="13">
        <v>2618.7147599999998</v>
      </c>
      <c r="W17" s="13">
        <v>4598.7823200000003</v>
      </c>
      <c r="X17" s="13">
        <v>7966.3342999999995</v>
      </c>
      <c r="Y17" s="13">
        <v>11640.19441</v>
      </c>
      <c r="Z17" s="13">
        <v>16917.539840000001</v>
      </c>
      <c r="AA17" s="13">
        <v>14921.60857</v>
      </c>
      <c r="AB17" s="13">
        <v>17016.29999</v>
      </c>
      <c r="AC17" s="13">
        <v>16960.306260000001</v>
      </c>
      <c r="AD17" s="13">
        <v>5106.6899999999996</v>
      </c>
      <c r="AE17" s="13">
        <v>4571.0050610000008</v>
      </c>
      <c r="AF17" s="13">
        <v>105.709</v>
      </c>
      <c r="AG17" s="13">
        <v>4518.7151100000001</v>
      </c>
      <c r="AH17" s="13">
        <v>3009.7624500000002</v>
      </c>
      <c r="AI17" s="13">
        <v>4104.6369599999998</v>
      </c>
      <c r="AJ17" s="13"/>
      <c r="AK17" s="13"/>
      <c r="AL17" s="13"/>
    </row>
    <row r="18" spans="2:38" s="11" customFormat="1" ht="17.399999999999999">
      <c r="B18" s="12" t="s">
        <v>33</v>
      </c>
      <c r="C18" s="13">
        <v>52498.649279999998</v>
      </c>
      <c r="D18" s="13">
        <v>27007.073280000001</v>
      </c>
      <c r="E18" s="13">
        <v>29682.523200000003</v>
      </c>
      <c r="F18" s="13">
        <v>18408.709440000002</v>
      </c>
      <c r="G18" s="13">
        <v>10844.106240000001</v>
      </c>
      <c r="H18" s="13">
        <v>11591.236800000001</v>
      </c>
      <c r="I18" s="13">
        <v>8914.0867200000012</v>
      </c>
      <c r="J18" s="13">
        <v>15526.103999999999</v>
      </c>
      <c r="K18" s="13">
        <v>15608.714880000001</v>
      </c>
      <c r="L18" s="13">
        <v>20203.170240000003</v>
      </c>
      <c r="M18" s="13">
        <v>27277.979520000001</v>
      </c>
      <c r="N18" s="13">
        <v>27800.55168</v>
      </c>
      <c r="O18" s="13">
        <v>41631.705679999999</v>
      </c>
      <c r="P18" s="13">
        <v>38990.973340000004</v>
      </c>
      <c r="Q18" s="13">
        <v>29922.263440000002</v>
      </c>
      <c r="R18" s="13">
        <v>18628.252683332998</v>
      </c>
      <c r="S18" s="13">
        <v>15173.162</v>
      </c>
      <c r="T18" s="13">
        <v>11328.698</v>
      </c>
      <c r="U18" s="13">
        <v>9077.86</v>
      </c>
      <c r="V18" s="13">
        <v>8517.6939199999997</v>
      </c>
      <c r="W18" s="13">
        <v>11696.941860000001</v>
      </c>
      <c r="X18" s="13">
        <v>22997.808080000003</v>
      </c>
      <c r="Y18" s="13">
        <v>22793.335280000003</v>
      </c>
      <c r="Z18" s="13">
        <v>22525.366959999999</v>
      </c>
      <c r="AA18" s="13">
        <v>32052.949649999999</v>
      </c>
      <c r="AB18" s="13">
        <v>48615.652679999999</v>
      </c>
      <c r="AC18" s="13">
        <v>38586.846810000003</v>
      </c>
      <c r="AD18" s="13">
        <v>24313.984</v>
      </c>
      <c r="AE18" s="13">
        <v>13561.786871</v>
      </c>
      <c r="AF18" s="13">
        <v>10456.438</v>
      </c>
      <c r="AG18" s="13">
        <v>14389.358</v>
      </c>
      <c r="AH18" s="13">
        <v>8360.597960000001</v>
      </c>
      <c r="AI18" s="13">
        <v>15001.672759999999</v>
      </c>
      <c r="AJ18" s="13"/>
      <c r="AK18" s="13"/>
      <c r="AL18" s="13"/>
    </row>
    <row r="20" spans="2:38">
      <c r="B20" s="2" t="s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>
        <f t="shared" ref="O20:AI20" si="4">O3/C3-1</f>
        <v>-0.28598500179806963</v>
      </c>
      <c r="P20" s="1">
        <f t="shared" si="4"/>
        <v>4.0516758797212171E-2</v>
      </c>
      <c r="Q20" s="1">
        <f t="shared" si="4"/>
        <v>-3.7273894462553581E-2</v>
      </c>
      <c r="R20" s="1">
        <f t="shared" si="4"/>
        <v>4.8336957107993461E-2</v>
      </c>
      <c r="S20" s="1">
        <f t="shared" si="4"/>
        <v>0.28542162341447752</v>
      </c>
      <c r="T20" s="1">
        <f t="shared" si="4"/>
        <v>-4.1468318659507841E-2</v>
      </c>
      <c r="U20" s="1">
        <f t="shared" si="4"/>
        <v>9.0107171433269295E-2</v>
      </c>
      <c r="V20" s="1">
        <f t="shared" si="4"/>
        <v>0.12019618570218071</v>
      </c>
      <c r="W20" s="1">
        <f t="shared" si="4"/>
        <v>0.19254601019719031</v>
      </c>
      <c r="X20" s="1">
        <f t="shared" si="4"/>
        <v>-5.293497782865475E-2</v>
      </c>
      <c r="Y20" s="1">
        <f t="shared" si="4"/>
        <v>-0.14790992221013277</v>
      </c>
      <c r="Z20" s="1">
        <f t="shared" si="4"/>
        <v>-6.1384956796255552E-2</v>
      </c>
      <c r="AA20" s="1">
        <f t="shared" si="4"/>
        <v>-4.8855024055258101E-2</v>
      </c>
      <c r="AB20" s="1">
        <f t="shared" si="4"/>
        <v>0.14901499628383474</v>
      </c>
      <c r="AC20" s="1">
        <f t="shared" si="4"/>
        <v>0.26176129299095052</v>
      </c>
      <c r="AD20" s="1">
        <f t="shared" si="4"/>
        <v>-0.13581370677059379</v>
      </c>
      <c r="AE20" s="1">
        <f t="shared" si="4"/>
        <v>-0.27733865033454197</v>
      </c>
      <c r="AF20" s="1">
        <f t="shared" si="4"/>
        <v>1.3745153356933271E-2</v>
      </c>
      <c r="AG20" s="1">
        <f t="shared" si="4"/>
        <v>3.6431861985728675E-2</v>
      </c>
      <c r="AH20" s="1">
        <f t="shared" si="4"/>
        <v>-0.12194458603456537</v>
      </c>
      <c r="AI20" s="1">
        <f>AI3/W3-1</f>
        <v>-0.13646308240633453</v>
      </c>
      <c r="AJ20" s="9"/>
      <c r="AK20" s="9"/>
      <c r="AL20" s="9"/>
    </row>
    <row r="21" spans="2:38">
      <c r="B21" s="2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>
        <f t="shared" ref="O21:Z21" si="5">O11/C11-1</f>
        <v>-0.28447389233873766</v>
      </c>
      <c r="P21" s="1">
        <f t="shared" si="5"/>
        <v>5.6134300404354631E-2</v>
      </c>
      <c r="Q21" s="1">
        <f t="shared" si="5"/>
        <v>-3.5401255286699573E-2</v>
      </c>
      <c r="R21" s="1">
        <f t="shared" si="5"/>
        <v>7.0555862261874047E-2</v>
      </c>
      <c r="S21" s="1">
        <f t="shared" si="5"/>
        <v>0.27632235982521314</v>
      </c>
      <c r="T21" s="1">
        <f t="shared" si="5"/>
        <v>-3.2938071252859413E-2</v>
      </c>
      <c r="U21" s="1">
        <f t="shared" si="5"/>
        <v>8.9159648341916142E-2</v>
      </c>
      <c r="V21" s="1">
        <f t="shared" si="5"/>
        <v>0.12274518229347198</v>
      </c>
      <c r="W21" s="1">
        <f t="shared" si="5"/>
        <v>0.19634209244893785</v>
      </c>
      <c r="X21" s="1">
        <f t="shared" si="5"/>
        <v>-7.2156217172717696E-2</v>
      </c>
      <c r="Y21" s="1">
        <f t="shared" si="5"/>
        <v>-0.14340683724376346</v>
      </c>
      <c r="Z21" s="1">
        <f t="shared" si="5"/>
        <v>-5.9571844625022852E-2</v>
      </c>
      <c r="AA21" s="1">
        <f t="shared" ref="AA21:AI21" si="6">AA11/O11-1</f>
        <v>-5.3057682931031191E-2</v>
      </c>
      <c r="AB21" s="1">
        <f t="shared" si="6"/>
        <v>0.15198103340378855</v>
      </c>
      <c r="AC21" s="1">
        <f t="shared" si="6"/>
        <v>0.25621608629239034</v>
      </c>
      <c r="AD21" s="1">
        <f t="shared" si="6"/>
        <v>-0.13536216901541009</v>
      </c>
      <c r="AE21" s="1">
        <f t="shared" si="6"/>
        <v>-0.26591893601246552</v>
      </c>
      <c r="AF21" s="1">
        <f t="shared" si="6"/>
        <v>1.284595185824533E-2</v>
      </c>
      <c r="AG21" s="1">
        <f t="shared" si="6"/>
        <v>-3.3477741047441723E-2</v>
      </c>
      <c r="AH21" s="1">
        <f t="shared" si="6"/>
        <v>-7.8842238168322254E-2</v>
      </c>
      <c r="AI21" s="1">
        <f>AI11/W11-1</f>
        <v>-0.15219868286994787</v>
      </c>
      <c r="AJ21" s="9"/>
      <c r="AK21" s="9"/>
      <c r="AL21" s="9"/>
    </row>
    <row r="22" spans="2:38">
      <c r="B22" s="2" t="s">
        <v>21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">
        <f t="shared" ref="O22:Z22" si="7">O8/C8-1</f>
        <v>-1</v>
      </c>
      <c r="P22" s="1">
        <f t="shared" si="7"/>
        <v>-0.98803677245649624</v>
      </c>
      <c r="Q22" s="1">
        <f t="shared" si="7"/>
        <v>-1</v>
      </c>
      <c r="R22" s="1">
        <f t="shared" si="7"/>
        <v>-1</v>
      </c>
      <c r="S22" s="1">
        <f t="shared" si="7"/>
        <v>0.38676455744804117</v>
      </c>
      <c r="T22" s="1">
        <f t="shared" si="7"/>
        <v>-0.75268808530139908</v>
      </c>
      <c r="U22" s="1">
        <f t="shared" si="7"/>
        <v>-0.73876340310786137</v>
      </c>
      <c r="V22" s="1">
        <f t="shared" si="7"/>
        <v>-0.49970473975717933</v>
      </c>
      <c r="W22" s="1">
        <f t="shared" si="7"/>
        <v>-1.1325875995113366E-2</v>
      </c>
      <c r="X22" s="1">
        <f t="shared" si="7"/>
        <v>4.7720431160455874</v>
      </c>
      <c r="Y22" s="1">
        <f t="shared" si="7"/>
        <v>38.727201599947477</v>
      </c>
      <c r="Z22" s="1" t="e">
        <f t="shared" si="7"/>
        <v>#DIV/0!</v>
      </c>
      <c r="AA22" s="1" t="e">
        <f t="shared" ref="AA22:AI22" si="8">AA8/O8-1</f>
        <v>#DIV/0!</v>
      </c>
      <c r="AB22" s="1">
        <f t="shared" si="8"/>
        <v>5.5162174224757772</v>
      </c>
      <c r="AC22" s="1" t="e">
        <f t="shared" si="8"/>
        <v>#DIV/0!</v>
      </c>
      <c r="AD22" s="1" t="e">
        <f t="shared" si="8"/>
        <v>#DIV/0!</v>
      </c>
      <c r="AE22" s="1">
        <f t="shared" si="8"/>
        <v>-0.90850068288725294</v>
      </c>
      <c r="AF22" s="1">
        <f t="shared" si="8"/>
        <v>-0.11968605489289386</v>
      </c>
      <c r="AG22" s="1">
        <f t="shared" si="8"/>
        <v>1.8430246502553738</v>
      </c>
      <c r="AH22" s="1">
        <f t="shared" si="8"/>
        <v>0.65614539050311826</v>
      </c>
      <c r="AI22" s="1">
        <f t="shared" si="8"/>
        <v>-6.6293091844451424E-2</v>
      </c>
      <c r="AJ22" s="9"/>
      <c r="AK22" s="9"/>
      <c r="AL22" s="9"/>
    </row>
    <row r="23" spans="2:38">
      <c r="B23" s="2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Z23" si="9">O15/C15-1</f>
        <v>0.3777550476421816</v>
      </c>
      <c r="P23" s="1">
        <f t="shared" si="9"/>
        <v>0.11795685370786035</v>
      </c>
      <c r="Q23" s="1">
        <f t="shared" si="9"/>
        <v>0.11351072011628927</v>
      </c>
      <c r="R23" s="1">
        <f t="shared" si="9"/>
        <v>-7.7872706873510444E-2</v>
      </c>
      <c r="S23" s="1">
        <f t="shared" si="9"/>
        <v>-3.7609772419781362E-2</v>
      </c>
      <c r="T23" s="1">
        <f t="shared" si="9"/>
        <v>-7.5834995932845928E-2</v>
      </c>
      <c r="U23" s="1">
        <f t="shared" si="9"/>
        <v>-0.1042288823994254</v>
      </c>
      <c r="V23" s="1">
        <f t="shared" si="9"/>
        <v>-9.9974505669108926E-2</v>
      </c>
      <c r="W23" s="1">
        <f t="shared" si="9"/>
        <v>-0.12343352796219176</v>
      </c>
      <c r="X23" s="1">
        <f t="shared" si="9"/>
        <v>1.4719090238555887E-2</v>
      </c>
      <c r="Y23" s="1">
        <f t="shared" si="9"/>
        <v>-4.7013370227126816E-2</v>
      </c>
      <c r="Z23" s="1">
        <f t="shared" si="9"/>
        <v>-5.8045661097575585E-2</v>
      </c>
      <c r="AA23" s="1">
        <f t="shared" ref="AA23:AI23" si="10">AA15/O15-1</f>
        <v>-1.8490321243275432E-2</v>
      </c>
      <c r="AB23" s="1">
        <f t="shared" si="10"/>
        <v>-6.6252835143846278E-2</v>
      </c>
      <c r="AC23" s="1">
        <f t="shared" si="10"/>
        <v>-1.6431105484206454E-2</v>
      </c>
      <c r="AD23" s="1">
        <f t="shared" si="10"/>
        <v>-4.8983190955845801E-2</v>
      </c>
      <c r="AE23" s="1">
        <f t="shared" si="10"/>
        <v>-0.17927407919919014</v>
      </c>
      <c r="AF23" s="1">
        <f t="shared" si="10"/>
        <v>-0.20418766441235481</v>
      </c>
      <c r="AG23" s="1">
        <f t="shared" si="10"/>
        <v>7.6187029914980275E-2</v>
      </c>
      <c r="AH23" s="1">
        <f t="shared" si="10"/>
        <v>-0.19673027146226874</v>
      </c>
      <c r="AI23" s="1">
        <f>AI15/W15-1</f>
        <v>-8.9080984932598195E-2</v>
      </c>
      <c r="AJ23" s="9"/>
      <c r="AK23" s="9"/>
      <c r="AL23" s="9"/>
    </row>
    <row r="24" spans="2:38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5"/>
      <c r="AJ27" s="5"/>
      <c r="AK27" s="5"/>
      <c r="AL27" s="5"/>
    </row>
    <row r="28" spans="2:38">
      <c r="Y28" s="1"/>
      <c r="Z28" s="1"/>
      <c r="AA28" s="16"/>
      <c r="AB28" s="17"/>
      <c r="AC28" s="17"/>
      <c r="AD28" s="17"/>
      <c r="AE28" s="17"/>
      <c r="AF28" s="17"/>
      <c r="AG28" s="17"/>
      <c r="AH28" s="17"/>
      <c r="AI28" s="18"/>
    </row>
    <row r="29" spans="2:38">
      <c r="AA29" s="1"/>
      <c r="AB29" s="9"/>
      <c r="AC29" s="9"/>
      <c r="AD29" s="9"/>
      <c r="AE29" s="9"/>
      <c r="AF29" s="9"/>
      <c r="AG29" s="9"/>
      <c r="AH29" s="9"/>
    </row>
    <row r="30" spans="2:38">
      <c r="AA30" s="1"/>
      <c r="AB30" s="9"/>
      <c r="AC30" s="9"/>
      <c r="AD30" s="9"/>
      <c r="AE30" s="9"/>
      <c r="AF30" s="9"/>
      <c r="AG30" s="9"/>
      <c r="AH30" s="9"/>
    </row>
    <row r="31" spans="2:38">
      <c r="AA31" s="1"/>
      <c r="AB31" s="9"/>
      <c r="AC31" s="9"/>
      <c r="AD31" s="9"/>
      <c r="AE31" s="9"/>
      <c r="AF31" s="9"/>
      <c r="AG31" s="9"/>
      <c r="AH31" s="9"/>
    </row>
  </sheetData>
  <conditionalFormatting sqref="C24:AA25 C26:X26 Y26:Z28 O20:AD23 AA26:AA31">
    <cfRule type="cellIs" dxfId="15" priority="21" operator="lessThan">
      <formula>-0.0051</formula>
    </cfRule>
    <cfRule type="cellIs" dxfId="14" priority="22" operator="greaterThan">
      <formula>0.0051</formula>
    </cfRule>
  </conditionalFormatting>
  <conditionalFormatting sqref="C20:N23">
    <cfRule type="cellIs" dxfId="13" priority="3" operator="lessThan">
      <formula>-0.0051</formula>
    </cfRule>
    <cfRule type="cellIs" dxfId="12" priority="4" operator="greaterThan">
      <formula>0.0051</formula>
    </cfRule>
  </conditionalFormatting>
  <conditionalFormatting sqref="AE20:AI23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30" zoomScaleNormal="130" workbookViewId="0">
      <pane xSplit="2" ySplit="1" topLeftCell="D3" activePane="bottomRight" state="frozen"/>
      <selection pane="topRight" activeCell="C1" sqref="C1"/>
      <selection pane="bottomLeft" activeCell="A2" sqref="A2"/>
      <selection pane="bottomRight" activeCell="M22" sqref="M22"/>
    </sheetView>
  </sheetViews>
  <sheetFormatPr defaultRowHeight="18.600000000000001"/>
  <cols>
    <col min="1" max="1" width="19.109375" style="4" bestFit="1" customWidth="1"/>
    <col min="2" max="2" width="37.44140625" style="2" bestFit="1" customWidth="1"/>
    <col min="3" max="7" width="9.109375" style="5"/>
    <col min="8" max="9" width="9.109375" style="5" customWidth="1"/>
    <col min="10" max="14" width="9.109375" style="5"/>
  </cols>
  <sheetData>
    <row r="1" spans="1:14" ht="18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</row>
    <row r="2" spans="1:14" ht="19.2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3">
        <f>SUM(Monthly!AJ2:AL2)</f>
        <v>0</v>
      </c>
    </row>
    <row r="3" spans="1:14" s="14" customFormat="1" ht="17.399999999999999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13">
        <f>SUM(Monthly!AJ3:AL3)</f>
        <v>0</v>
      </c>
    </row>
    <row r="4" spans="1:14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3">
        <f>SUM(Monthly!AJ4:AL4)</f>
        <v>0</v>
      </c>
    </row>
    <row r="5" spans="1:14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3">
        <f>SUM(Monthly!AJ5:AL5)</f>
        <v>0</v>
      </c>
    </row>
    <row r="6" spans="1:14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3">
        <f>SUM(Monthly!AJ6:AL6)</f>
        <v>0</v>
      </c>
    </row>
    <row r="7" spans="1:14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3">
        <f>SUM(Monthly!AJ7:AL7)</f>
        <v>0</v>
      </c>
    </row>
    <row r="8" spans="1:14" s="14" customFormat="1" ht="17.399999999999999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13">
        <f>SUM(Monthly!AJ8:AL8)</f>
        <v>0</v>
      </c>
    </row>
    <row r="9" spans="1:14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">
        <f>SUM(Monthly!AJ9:AL9)</f>
        <v>0</v>
      </c>
    </row>
    <row r="10" spans="1:14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3">
        <f>SUM(Monthly!AJ10:AL10)</f>
        <v>0</v>
      </c>
    </row>
    <row r="11" spans="1:14" s="14" customFormat="1" ht="17.399999999999999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13">
        <f>SUM(Monthly!AJ11:AL11)</f>
        <v>0</v>
      </c>
    </row>
    <row r="12" spans="1:14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3">
        <f>SUM(Monthly!AJ12:AL12)</f>
        <v>0</v>
      </c>
    </row>
    <row r="13" spans="1:14" s="14" customFormat="1" ht="17.399999999999999">
      <c r="A13" s="11"/>
      <c r="B13" s="12" t="s">
        <v>21</v>
      </c>
      <c r="C13" s="13">
        <f>SUM(Monthly!C13:E13)</f>
        <v>1929271.2833600002</v>
      </c>
      <c r="D13" s="13">
        <f>SUM(Monthly!F13:H13)</f>
        <v>3282089.6918400005</v>
      </c>
      <c r="E13" s="13">
        <f>SUM(Monthly!I13:K13)</f>
        <v>13089677.320219999</v>
      </c>
      <c r="F13" s="13">
        <f>SUM(Monthly!L13:N13)</f>
        <v>637842.82221999997</v>
      </c>
      <c r="G13" s="13">
        <f>SUM(Monthly!O13:Q13)</f>
        <v>9612.9415900000004</v>
      </c>
      <c r="H13" s="13">
        <f>SUM(Monthly!R13:T13)</f>
        <v>1150449.0384200001</v>
      </c>
      <c r="I13" s="13">
        <f>SUM(Monthly!U13:W13)</f>
        <v>7818541.0382400006</v>
      </c>
      <c r="J13" s="13">
        <f>SUM(Monthly!X13:Z13)</f>
        <v>4003897.8737599999</v>
      </c>
      <c r="K13" s="13">
        <f>SUM(Monthly!AA13:AC13)</f>
        <v>681115.83411000005</v>
      </c>
      <c r="L13" s="13">
        <f>SUM(Monthly!AD13:AF13)</f>
        <v>549565.62967000005</v>
      </c>
      <c r="M13" s="13">
        <f>SUM(Monthly!AG13:AI13)</f>
        <v>10934682.19686</v>
      </c>
      <c r="N13" s="13">
        <f>SUM(Monthly!AJ13:AL13)</f>
        <v>0</v>
      </c>
    </row>
    <row r="14" spans="1:14">
      <c r="B14" s="2" t="s">
        <v>26</v>
      </c>
      <c r="C14" s="3">
        <f>SUM(Monthly!C14:E14)</f>
        <v>0</v>
      </c>
      <c r="D14" s="3">
        <f>SUM(Monthly!F14:H14)</f>
        <v>202.43844000000001</v>
      </c>
      <c r="E14" s="3">
        <f>SUM(Monthly!I14:K14)</f>
        <v>429.37479999999999</v>
      </c>
      <c r="F14" s="3">
        <f>SUM(Monthly!L14:N14)</f>
        <v>1347.4781200000002</v>
      </c>
      <c r="G14" s="3">
        <f>SUM(Monthly!O14:Q14)</f>
        <v>0</v>
      </c>
      <c r="H14" s="3">
        <f>SUM(Monthly!R14:T14)</f>
        <v>978.17927000000009</v>
      </c>
      <c r="I14" s="3">
        <f>SUM(Monthly!U14:W14)</f>
        <v>739.99346000000003</v>
      </c>
      <c r="J14" s="3">
        <f>SUM(Monthly!X14:Z14)</f>
        <v>945.85980000000006</v>
      </c>
      <c r="K14" s="3">
        <f>SUM(Monthly!AA14:AC14)</f>
        <v>0</v>
      </c>
      <c r="L14" s="3">
        <f>SUM(Monthly!AD14:AF14)</f>
        <v>3238.2799999999997</v>
      </c>
      <c r="M14" s="3">
        <f>SUM(Monthly!AG14:AI14)</f>
        <v>5605.1968399999996</v>
      </c>
      <c r="N14" s="3">
        <f>SUM(Monthly!AJ14:AL14)</f>
        <v>0</v>
      </c>
    </row>
    <row r="15" spans="1:14" s="15" customFormat="1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5" customFormat="1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5" customFormat="1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5" customFormat="1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>
        <f t="shared" ref="K20:M20" si="1">K3/G3-1</f>
        <v>0.11011844912901037</v>
      </c>
      <c r="L20" s="1">
        <f t="shared" si="1"/>
        <v>-0.15192159879406641</v>
      </c>
      <c r="M20" s="1">
        <f>M3/I3-1</f>
        <v>-8.034015496772573E-2</v>
      </c>
      <c r="N20" s="1"/>
    </row>
    <row r="21" spans="1:14">
      <c r="B21" s="2" t="s">
        <v>31</v>
      </c>
      <c r="C21" s="10"/>
      <c r="D21" s="10"/>
      <c r="E21" s="10"/>
      <c r="F21" s="10"/>
      <c r="G21" s="1">
        <f t="shared" ref="G21:I21" si="2">G11/C11-1</f>
        <v>-0.12207938074719438</v>
      </c>
      <c r="H21" s="1">
        <f t="shared" si="2"/>
        <v>0.1036938382208541</v>
      </c>
      <c r="I21" s="1">
        <f t="shared" si="2"/>
        <v>0.13918317158503801</v>
      </c>
      <c r="J21" s="1">
        <f>J11/F11-1</f>
        <v>-9.2718648001360315E-2</v>
      </c>
      <c r="K21" s="1">
        <f t="shared" ref="K21:M21" si="3">K11/G11-1</f>
        <v>0.10788107954028692</v>
      </c>
      <c r="L21" s="1">
        <f t="shared" si="3"/>
        <v>-0.14752198990539345</v>
      </c>
      <c r="M21" s="1">
        <f>M11/I11-1</f>
        <v>-9.3466308791097408E-2</v>
      </c>
      <c r="N21" s="1"/>
    </row>
    <row r="22" spans="1:14">
      <c r="B22" s="2" t="s">
        <v>21</v>
      </c>
      <c r="C22" s="10"/>
      <c r="D22" s="10"/>
      <c r="E22" s="10"/>
      <c r="F22" s="10"/>
      <c r="G22" s="1">
        <f t="shared" ref="G22:I22" si="4">G8/C8-1</f>
        <v>-0.99501731992130305</v>
      </c>
      <c r="H22" s="1">
        <f t="shared" si="4"/>
        <v>-0.64947666077491106</v>
      </c>
      <c r="I22" s="1">
        <f t="shared" si="4"/>
        <v>-0.40269413470090076</v>
      </c>
      <c r="J22" s="1">
        <f>J8/F8-1</f>
        <v>5.2772484604036283</v>
      </c>
      <c r="K22" s="1">
        <f t="shared" ref="K22:M22" si="5">K8/G8-1</f>
        <v>69.854048964423185</v>
      </c>
      <c r="L22" s="1">
        <f t="shared" si="5"/>
        <v>-0.52230336910467523</v>
      </c>
      <c r="M22" s="1">
        <f>M8/I8-1</f>
        <v>0.39855788226718336</v>
      </c>
      <c r="N22" s="1"/>
    </row>
    <row r="23" spans="1:14">
      <c r="G23" s="1"/>
      <c r="H23" s="1"/>
      <c r="I23" s="1"/>
      <c r="J23" s="1"/>
      <c r="K23" s="1"/>
      <c r="L23" s="1"/>
      <c r="M23" s="1"/>
      <c r="N23" s="1"/>
    </row>
  </sheetData>
  <conditionalFormatting sqref="G23:N23 C19:N22">
    <cfRule type="cellIs" dxfId="9" priority="11" operator="lessThan">
      <formula>-0.0051</formula>
    </cfRule>
    <cfRule type="cellIs" dxfId="8" priority="12" operator="greaterThan">
      <formula>0.0051</formula>
    </cfRule>
  </conditionalFormatting>
  <conditionalFormatting sqref="C15:N18">
    <cfRule type="cellIs" dxfId="7" priority="1" operator="lessThan">
      <formula>-0.0051</formula>
    </cfRule>
    <cfRule type="cellIs" dxfId="6" priority="2" operator="greaterThan">
      <formula>0.0051</formula>
    </cfRule>
  </conditionalFormatting>
  <pageMargins left="0.7" right="0.7" top="0.75" bottom="0.75" header="0.3" footer="0.3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F27" sqref="F27"/>
    </sheetView>
  </sheetViews>
  <sheetFormatPr defaultRowHeight="18.600000000000001"/>
  <cols>
    <col min="1" max="1" width="19.109375" style="4" bestFit="1" customWidth="1"/>
    <col min="2" max="2" width="37.44140625" style="2" bestFit="1" customWidth="1"/>
    <col min="3" max="4" width="9.44140625" style="5" bestFit="1" customWidth="1"/>
    <col min="5" max="5" width="9.109375" style="5"/>
  </cols>
  <sheetData>
    <row r="1" spans="1:5" ht="18" thickBot="1">
      <c r="A1" s="6"/>
      <c r="B1" s="6" t="s">
        <v>28</v>
      </c>
      <c r="C1" s="8" t="s">
        <v>0</v>
      </c>
      <c r="D1" s="8" t="s">
        <v>1</v>
      </c>
      <c r="E1" s="8" t="s">
        <v>2</v>
      </c>
    </row>
    <row r="2" spans="1:5" ht="19.2" thickTop="1">
      <c r="B2" s="2" t="s">
        <v>15</v>
      </c>
      <c r="C2" s="3">
        <f>SUM(Monthly!C2:N2)</f>
        <v>24468390.284730002</v>
      </c>
      <c r="D2" s="3">
        <f>SUM(Monthly!O2:Z2)</f>
        <v>18216310.154369999</v>
      </c>
      <c r="E2" s="3">
        <f>SUM(Monthly!AA2:AL2)</f>
        <v>15819017.395353001</v>
      </c>
    </row>
    <row r="3" spans="1:5" s="14" customFormat="1" ht="17.399999999999999">
      <c r="A3" s="11"/>
      <c r="B3" s="12" t="s">
        <v>16</v>
      </c>
      <c r="C3" s="13">
        <f>SUM(Monthly!C3:N3)</f>
        <v>5529509.1670900006</v>
      </c>
      <c r="D3" s="13">
        <f>SUM(Monthly!O3:Z3)</f>
        <v>5233809.2623600001</v>
      </c>
      <c r="E3" s="13">
        <f>SUM(Monthly!AA3:AL3)</f>
        <v>3653653.7347129998</v>
      </c>
    </row>
    <row r="4" spans="1:5">
      <c r="B4" s="2" t="s">
        <v>17</v>
      </c>
      <c r="C4" s="3">
        <f>SUM(Monthly!C4:N4)</f>
        <v>3483179.9052199996</v>
      </c>
      <c r="D4" s="3">
        <f>SUM(Monthly!O4:Z4)</f>
        <v>1566334.0920299999</v>
      </c>
      <c r="E4" s="3">
        <f>SUM(Monthly!AA4:AL4)</f>
        <v>912059.66266699997</v>
      </c>
    </row>
    <row r="5" spans="1:5">
      <c r="B5" s="2" t="s">
        <v>18</v>
      </c>
      <c r="C5" s="3">
        <f>SUM(Monthly!C5:N5)</f>
        <v>2045186.5223099999</v>
      </c>
      <c r="D5" s="3">
        <f>SUM(Monthly!O5:Z5)</f>
        <v>3666356.67502</v>
      </c>
      <c r="E5" s="3">
        <f>SUM(Monthly!AA5:AL5)</f>
        <v>2338498.7169999997</v>
      </c>
    </row>
    <row r="6" spans="1:5">
      <c r="B6" s="2" t="s">
        <v>19</v>
      </c>
      <c r="C6" s="3">
        <f>SUM(Monthly!C6:N6)</f>
        <v>0</v>
      </c>
      <c r="D6" s="3">
        <f>SUM(Monthly!O6:Z6)</f>
        <v>0</v>
      </c>
      <c r="E6" s="3">
        <f>SUM(Monthly!AA6:AL6)</f>
        <v>402396.26108600001</v>
      </c>
    </row>
    <row r="7" spans="1:5">
      <c r="B7" s="2" t="s">
        <v>20</v>
      </c>
      <c r="C7" s="3">
        <f>SUM(Monthly!C7:N7)</f>
        <v>1142.73956</v>
      </c>
      <c r="D7" s="3">
        <f>SUM(Monthly!O7:Z7)</f>
        <v>1118.49531</v>
      </c>
      <c r="E7" s="3">
        <f>SUM(Monthly!AA7:AL7)</f>
        <v>699.09395999999992</v>
      </c>
    </row>
    <row r="8" spans="1:5" s="14" customFormat="1" ht="17.399999999999999">
      <c r="A8" s="11"/>
      <c r="B8" s="12" t="s">
        <v>21</v>
      </c>
      <c r="C8" s="13">
        <f>SUM(Monthly!C8:N8)</f>
        <v>18938881.11764</v>
      </c>
      <c r="D8" s="13">
        <f>SUM(Monthly!O8:Z8)</f>
        <v>12982500.89201</v>
      </c>
      <c r="E8" s="13">
        <f>SUM(Monthly!AA8:AL8)</f>
        <v>12165363.660639999</v>
      </c>
    </row>
    <row r="9" spans="1:5">
      <c r="B9" s="2" t="s">
        <v>22</v>
      </c>
      <c r="C9" s="3">
        <f>SUM(Monthly!C9:N9)</f>
        <v>0</v>
      </c>
      <c r="D9" s="3">
        <f>SUM(Monthly!O9:Z9)</f>
        <v>0</v>
      </c>
      <c r="E9" s="3">
        <f>SUM(Monthly!AA9:AL9)</f>
        <v>0</v>
      </c>
    </row>
    <row r="10" spans="1:5">
      <c r="B10" s="2" t="s">
        <v>23</v>
      </c>
      <c r="C10" s="3">
        <f>SUM(Monthly!C10:N10)</f>
        <v>24437559.019129999</v>
      </c>
      <c r="D10" s="3">
        <f>SUM(Monthly!O10:Z10)</f>
        <v>18204135.525480002</v>
      </c>
      <c r="E10" s="3">
        <f>SUM(Monthly!AA10:AL10)</f>
        <v>15823437.72442</v>
      </c>
    </row>
    <row r="11" spans="1:5" s="14" customFormat="1" ht="17.399999999999999">
      <c r="A11" s="11"/>
      <c r="B11" s="12" t="s">
        <v>24</v>
      </c>
      <c r="C11" s="13">
        <f>SUM(Monthly!C11:N11)</f>
        <v>5496698.6101299999</v>
      </c>
      <c r="D11" s="13">
        <f>SUM(Monthly!O11:Z11)</f>
        <v>5218970.6009400003</v>
      </c>
      <c r="E11" s="13">
        <f>SUM(Monthly!AA11:AL11)</f>
        <v>3649230.5869400003</v>
      </c>
    </row>
    <row r="12" spans="1:5">
      <c r="B12" s="2" t="s">
        <v>25</v>
      </c>
      <c r="C12" s="3">
        <f>SUM(Monthly!C12:N12)</f>
        <v>14884.472550000002</v>
      </c>
      <c r="D12" s="3">
        <f>SUM(Monthly!O12:Z12)</f>
        <v>15837.94101</v>
      </c>
      <c r="E12" s="3">
        <f>SUM(Monthly!AA12:AL12)</f>
        <v>7663.7255599999999</v>
      </c>
    </row>
    <row r="13" spans="1:5" s="14" customFormat="1" ht="17.399999999999999">
      <c r="A13" s="11"/>
      <c r="B13" s="12" t="s">
        <v>21</v>
      </c>
      <c r="C13" s="13">
        <f>SUM(Monthly!C13:N13)</f>
        <v>18938881.11764</v>
      </c>
      <c r="D13" s="13">
        <f>SUM(Monthly!O13:Z13)</f>
        <v>12982500.89201</v>
      </c>
      <c r="E13" s="13">
        <f>SUM(Monthly!AA13:AL13)</f>
        <v>12165363.660639999</v>
      </c>
    </row>
    <row r="14" spans="1:5">
      <c r="B14" s="2" t="s">
        <v>26</v>
      </c>
      <c r="C14" s="3">
        <f>SUM(Monthly!C14:N14)</f>
        <v>1979.2913600000002</v>
      </c>
      <c r="D14" s="3">
        <f>SUM(Monthly!O14:Z14)</f>
        <v>2664.0325300000004</v>
      </c>
      <c r="E14" s="3">
        <f>SUM(Monthly!AA14:AL14)</f>
        <v>8843.4768399999994</v>
      </c>
    </row>
    <row r="15" spans="1:5">
      <c r="B15" s="2" t="s">
        <v>29</v>
      </c>
      <c r="C15" s="10"/>
      <c r="D15" s="10"/>
      <c r="E15" s="10"/>
    </row>
    <row r="16" spans="1:5">
      <c r="B16" s="2" t="s">
        <v>27</v>
      </c>
      <c r="C16" s="10"/>
      <c r="D16" s="10"/>
      <c r="E16" s="10"/>
    </row>
    <row r="17" spans="2:6">
      <c r="B17" s="2" t="s">
        <v>32</v>
      </c>
      <c r="C17" s="10"/>
      <c r="D17" s="10"/>
      <c r="E17" s="10"/>
    </row>
    <row r="18" spans="2:6">
      <c r="B18" s="2" t="s">
        <v>33</v>
      </c>
      <c r="C18" s="10"/>
      <c r="D18" s="10"/>
      <c r="E18" s="10"/>
    </row>
    <row r="19" spans="2:6">
      <c r="C19" s="1"/>
      <c r="D19" s="1"/>
      <c r="E19" s="1"/>
      <c r="F19" s="1"/>
    </row>
    <row r="20" spans="2:6">
      <c r="B20" s="2" t="s">
        <v>30</v>
      </c>
      <c r="C20" s="10"/>
      <c r="D20" s="1">
        <f>D3/C3-1</f>
        <v>-5.3476700335342353E-2</v>
      </c>
      <c r="E20" s="1">
        <f>E3/D3-1</f>
        <v>-0.30191309014850976</v>
      </c>
    </row>
    <row r="21" spans="2:6">
      <c r="B21" s="2" t="s">
        <v>31</v>
      </c>
      <c r="C21" s="10"/>
      <c r="D21" s="1">
        <f>D11/C11-1</f>
        <v>-5.0526330237238737E-2</v>
      </c>
      <c r="E21" s="1">
        <f>E11/D11-1</f>
        <v>-0.30077579163164292</v>
      </c>
    </row>
    <row r="22" spans="2:6">
      <c r="B22" s="2" t="s">
        <v>21</v>
      </c>
      <c r="C22" s="10"/>
      <c r="D22" s="1">
        <f>D8/C8-1</f>
        <v>-0.31450539177217418</v>
      </c>
      <c r="E22" s="1">
        <f>E8/D8-1</f>
        <v>-6.2941434640909733E-2</v>
      </c>
    </row>
  </sheetData>
  <conditionalFormatting sqref="D20:E22 C19:F19">
    <cfRule type="cellIs" dxfId="5" priority="13" operator="lessThan">
      <formula>-0.0051</formula>
    </cfRule>
    <cfRule type="cellIs" dxfId="4" priority="14" operator="greaterThan">
      <formula>0.0051</formula>
    </cfRule>
  </conditionalFormatting>
  <conditionalFormatting sqref="C20:C22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15:E18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2017-12-21T07:29:56Z</dcterms:created>
  <dcterms:modified xsi:type="dcterms:W3CDTF">2018-10-23T22:01:40Z</dcterms:modified>
</cp:coreProperties>
</file>