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86A23489-07E0-4A91-95FA-9CEF460D0DD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19" i="1" l="1"/>
  <c r="CD27" i="1" l="1"/>
  <c r="CD25" i="1"/>
  <c r="CD14" i="1"/>
  <c r="CD11" i="1" s="1"/>
  <c r="CD3" i="1"/>
  <c r="CD2" i="1" s="1"/>
  <c r="CC19" i="1"/>
  <c r="CD24" i="1" l="1"/>
  <c r="CC27" i="1"/>
  <c r="CC25" i="1"/>
  <c r="CC14" i="1"/>
  <c r="CC11" i="1" s="1"/>
  <c r="CC3" i="1"/>
  <c r="CC2" i="1" s="1"/>
  <c r="AB18" i="18"/>
  <c r="AB17" i="18"/>
  <c r="AB16" i="18"/>
  <c r="AB15" i="18"/>
  <c r="AB14" i="18"/>
  <c r="AB13" i="18"/>
  <c r="AB12" i="18"/>
  <c r="AB10" i="18"/>
  <c r="AB9" i="18"/>
  <c r="AB8" i="18"/>
  <c r="AB7" i="18"/>
  <c r="AB6" i="18"/>
  <c r="AB5" i="18"/>
  <c r="AB4" i="18"/>
  <c r="AB3" i="18"/>
  <c r="AB2" i="18"/>
  <c r="AB25" i="18"/>
  <c r="AB24" i="18"/>
  <c r="CB19" i="1"/>
  <c r="CC24" i="1" l="1"/>
  <c r="CB27" i="1"/>
  <c r="CB25" i="1"/>
  <c r="CB14" i="1"/>
  <c r="CB11" i="1" s="1"/>
  <c r="AB11" i="18" s="1"/>
  <c r="CB3" i="1"/>
  <c r="CB2" i="1" s="1"/>
  <c r="CA19" i="1"/>
  <c r="CB24" i="1" l="1"/>
  <c r="CA27" i="1"/>
  <c r="CA25" i="1"/>
  <c r="CA14" i="1"/>
  <c r="CA11" i="1" s="1"/>
  <c r="CA3" i="1"/>
  <c r="CA24" i="1" s="1"/>
  <c r="BX25" i="1"/>
  <c r="BY25" i="1"/>
  <c r="BZ25" i="1"/>
  <c r="BZ27" i="1"/>
  <c r="BZ19" i="1"/>
  <c r="CA2" i="1" l="1"/>
  <c r="BZ14" i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<sst xmlns="http://schemas.openxmlformats.org/spreadsheetml/2006/main" count="108" uniqueCount="54">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</sst>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  <xf numFmtId="3" fontId="97" fillId="0" borderId="0" xfId="0" applyNumberFormat="1" applyFont="1" applyFill="1" applyAlignment="1">
      <alignment horizontal="center"/>
    </xf>
    <xf numFmtId="3" fontId="98" fillId="58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D62"/>
  <sheetViews>
    <sheetView tabSelected="1" zoomScale="150" zoomScaleNormal="150" workbookViewId="0">
      <pane xSplit="2" topLeftCell="BX1" activePane="topRight" state="frozen"/>
      <selection pane="topRight" activeCell="CI26" sqref="CI26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82" width="9.7109375" style="4" bestFit="1" customWidth="1"/>
    <col min="83" max="16384" width="9.140625" style="4"/>
  </cols>
  <sheetData>
    <row r="1" spans="1:82" s="7" customFormat="1" ht="19.5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  <c r="CD1" s="34">
        <v>44774</v>
      </c>
    </row>
    <row r="2" spans="1:82" ht="20.25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D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55">
        <f t="shared" si="1"/>
        <v>1267412.1969999999</v>
      </c>
      <c r="BY2" s="55">
        <f t="shared" si="1"/>
        <v>739813.24900000007</v>
      </c>
      <c r="BZ2" s="55">
        <f t="shared" si="1"/>
        <v>714008.72</v>
      </c>
      <c r="CA2" s="55">
        <f t="shared" si="1"/>
        <v>586632.26199999999</v>
      </c>
      <c r="CB2" s="55">
        <f t="shared" si="1"/>
        <v>966955.99400000006</v>
      </c>
      <c r="CC2" s="55">
        <f t="shared" si="1"/>
        <v>850645.27800000005</v>
      </c>
      <c r="CD2" s="55">
        <f t="shared" si="1"/>
        <v>857416.25</v>
      </c>
    </row>
    <row r="3" spans="1:82" s="11" customFormat="1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D3" si="6">SUM(BW4:BW8)</f>
        <v>1691356.767</v>
      </c>
      <c r="BX3" s="56">
        <f t="shared" si="6"/>
        <v>1267412.1969999999</v>
      </c>
      <c r="BY3" s="56">
        <f t="shared" si="6"/>
        <v>739813.24900000007</v>
      </c>
      <c r="BZ3" s="56">
        <f t="shared" si="6"/>
        <v>714008.72</v>
      </c>
      <c r="CA3" s="56">
        <f t="shared" si="6"/>
        <v>586632.26199999999</v>
      </c>
      <c r="CB3" s="56">
        <f t="shared" si="6"/>
        <v>966955.99400000006</v>
      </c>
      <c r="CC3" s="56">
        <f t="shared" si="6"/>
        <v>850645.27800000005</v>
      </c>
      <c r="CD3" s="56">
        <f t="shared" si="6"/>
        <v>857416.25</v>
      </c>
    </row>
    <row r="4" spans="1:82" ht="19.5"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7">
        <v>1207352.2649999999</v>
      </c>
      <c r="BY4" s="19">
        <v>18194.95</v>
      </c>
      <c r="BZ4" s="37">
        <v>713904.46600000001</v>
      </c>
      <c r="CA4" s="37">
        <v>366953.125</v>
      </c>
      <c r="CB4" s="19">
        <v>966941.37600000005</v>
      </c>
      <c r="CC4" s="57">
        <v>850637.26800000004</v>
      </c>
      <c r="CD4" s="64">
        <v>857408.72100000002</v>
      </c>
    </row>
    <row r="5" spans="1:82" ht="19.5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7">
        <v>26007.269</v>
      </c>
      <c r="BY5" s="19">
        <v>374702.86499999999</v>
      </c>
      <c r="BZ5" s="37">
        <v>0</v>
      </c>
      <c r="CA5" s="37">
        <v>0</v>
      </c>
      <c r="CB5" s="19">
        <v>0</v>
      </c>
      <c r="CC5" s="57">
        <v>0</v>
      </c>
      <c r="CD5" s="64">
        <v>0</v>
      </c>
    </row>
    <row r="6" spans="1:82" ht="19.5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7">
        <v>0</v>
      </c>
      <c r="BY6" s="19">
        <v>0</v>
      </c>
      <c r="BZ6" s="37">
        <v>0</v>
      </c>
      <c r="CA6" s="37">
        <v>0</v>
      </c>
      <c r="CB6" s="19">
        <v>0</v>
      </c>
      <c r="CC6" s="57">
        <v>0</v>
      </c>
      <c r="CD6" s="64">
        <v>0</v>
      </c>
    </row>
    <row r="7" spans="1:82" ht="19.5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7">
        <v>157.86799999999999</v>
      </c>
      <c r="BY7" s="19">
        <v>139.13499999999999</v>
      </c>
      <c r="BZ7" s="37">
        <v>104.254</v>
      </c>
      <c r="CA7" s="37">
        <v>52.28</v>
      </c>
      <c r="CB7" s="19">
        <v>14.618</v>
      </c>
      <c r="CC7" s="19">
        <v>8.01</v>
      </c>
      <c r="CD7" s="64">
        <v>7.5289999999999999</v>
      </c>
    </row>
    <row r="8" spans="1:82" ht="19.5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7">
        <v>33894.794999999998</v>
      </c>
      <c r="BY8" s="19">
        <v>346776.299</v>
      </c>
      <c r="BZ8" s="37">
        <v>0</v>
      </c>
      <c r="CA8" s="37">
        <v>219626.85699999999</v>
      </c>
      <c r="CB8" s="19">
        <v>0</v>
      </c>
      <c r="CC8" s="57">
        <v>0</v>
      </c>
      <c r="CD8" s="64">
        <v>0</v>
      </c>
    </row>
    <row r="9" spans="1:82" s="11" customFormat="1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21">
        <v>0</v>
      </c>
      <c r="BY9" s="21">
        <v>0</v>
      </c>
      <c r="BZ9" s="43">
        <v>0</v>
      </c>
      <c r="CA9" s="40">
        <v>0</v>
      </c>
      <c r="CB9" s="21">
        <v>0</v>
      </c>
      <c r="CC9" s="58">
        <v>0</v>
      </c>
      <c r="CD9" s="65">
        <v>0</v>
      </c>
    </row>
    <row r="10" spans="1:82" ht="19.5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7">
        <v>0</v>
      </c>
      <c r="BY10" s="19">
        <v>0</v>
      </c>
      <c r="BZ10" s="45">
        <v>0</v>
      </c>
      <c r="CA10" s="37">
        <v>0</v>
      </c>
      <c r="CB10" s="19">
        <v>0</v>
      </c>
      <c r="CC10" s="57">
        <v>0</v>
      </c>
      <c r="CD10" s="64">
        <v>0</v>
      </c>
    </row>
    <row r="11" spans="1:82" ht="19.5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D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55">
        <f t="shared" si="11"/>
        <v>1256266.42658</v>
      </c>
      <c r="BY11" s="55">
        <f t="shared" si="11"/>
        <v>749587.76492999995</v>
      </c>
      <c r="BZ11" s="55">
        <f t="shared" si="11"/>
        <v>712838.87424999999</v>
      </c>
      <c r="CA11" s="38">
        <f t="shared" si="11"/>
        <v>580712.19085000001</v>
      </c>
      <c r="CB11" s="55">
        <f t="shared" si="11"/>
        <v>958047.49936999986</v>
      </c>
      <c r="CC11" s="55">
        <f t="shared" si="11"/>
        <v>860877.81998999999</v>
      </c>
      <c r="CD11" s="38">
        <f t="shared" si="11"/>
        <v>860325.57015000004</v>
      </c>
    </row>
    <row r="12" spans="1:82" s="11" customFormat="1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21">
        <v>519448.56501999998</v>
      </c>
      <c r="BY12" s="21">
        <v>491915.53892999998</v>
      </c>
      <c r="BZ12" s="40">
        <v>332343.20624999999</v>
      </c>
      <c r="CA12" s="40">
        <v>221088.60397</v>
      </c>
      <c r="CB12" s="21">
        <v>150309.20444999993</v>
      </c>
      <c r="CC12" s="58">
        <v>133336.09899</v>
      </c>
      <c r="CD12" s="65">
        <v>138284.78949</v>
      </c>
    </row>
    <row r="13" spans="1:82" ht="19.5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7">
        <v>971.41498999999999</v>
      </c>
      <c r="BY13" s="19">
        <v>1868.1375499999999</v>
      </c>
      <c r="BZ13" s="37">
        <v>926.49699999999996</v>
      </c>
      <c r="CA13" s="37">
        <v>466.36572999999999</v>
      </c>
      <c r="CB13" s="19">
        <v>1002.65509</v>
      </c>
      <c r="CC13" s="57">
        <v>1588.9380799999999</v>
      </c>
      <c r="CD13" s="64">
        <v>448.10035399999998</v>
      </c>
    </row>
    <row r="14" spans="1:82" s="18" customFormat="1" ht="19.5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D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59">
        <f t="shared" si="14"/>
        <v>736553.93700000003</v>
      </c>
      <c r="BY14" s="59">
        <f t="shared" si="14"/>
        <v>257672.226</v>
      </c>
      <c r="BZ14" s="59">
        <f t="shared" si="14"/>
        <v>380495.66800000001</v>
      </c>
      <c r="CA14" s="41">
        <f t="shared" si="14"/>
        <v>358357.23300000001</v>
      </c>
      <c r="CB14" s="59">
        <f t="shared" si="14"/>
        <v>807332.45299999998</v>
      </c>
      <c r="CC14" s="59">
        <f t="shared" si="14"/>
        <v>727541.72100000002</v>
      </c>
      <c r="CD14" s="41">
        <f t="shared" si="14"/>
        <v>720948.28200000001</v>
      </c>
    </row>
    <row r="15" spans="1:82" ht="19.5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7">
        <v>13303.416999999999</v>
      </c>
      <c r="BY15" s="19">
        <v>249097.85800000001</v>
      </c>
      <c r="BZ15" s="37">
        <v>0</v>
      </c>
      <c r="CA15" s="37">
        <v>62498.686000000002</v>
      </c>
      <c r="CB15" s="19">
        <v>0</v>
      </c>
      <c r="CC15" s="57">
        <v>0</v>
      </c>
      <c r="CD15" s="64">
        <v>0</v>
      </c>
    </row>
    <row r="16" spans="1:82" ht="19.5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7">
        <v>723250.52</v>
      </c>
      <c r="BY16" s="19">
        <v>8574.3680000000004</v>
      </c>
      <c r="BZ16" s="37">
        <v>380495.66800000001</v>
      </c>
      <c r="CA16" s="37">
        <v>295858.54700000002</v>
      </c>
      <c r="CB16" s="19">
        <v>807332.45299999998</v>
      </c>
      <c r="CC16" s="57">
        <v>727541.72100000002</v>
      </c>
      <c r="CD16" s="64">
        <v>720948.28200000001</v>
      </c>
    </row>
    <row r="17" spans="2:82" s="11" customFormat="1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8">
        <v>0</v>
      </c>
      <c r="BY17" s="21">
        <v>0</v>
      </c>
      <c r="BZ17" s="21">
        <v>0</v>
      </c>
      <c r="CA17" s="40">
        <v>0</v>
      </c>
      <c r="CB17" s="21">
        <v>0</v>
      </c>
      <c r="CC17" s="58">
        <v>0</v>
      </c>
      <c r="CD17" s="65">
        <v>0</v>
      </c>
    </row>
    <row r="18" spans="2:82" ht="19.5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7">
        <v>263.92455999999999</v>
      </c>
      <c r="BY18" s="19">
        <v>0</v>
      </c>
      <c r="BZ18" s="19">
        <v>0</v>
      </c>
      <c r="CA18" s="37">
        <v>1266.3538799999999</v>
      </c>
      <c r="CB18" s="19">
        <v>405.84192000000002</v>
      </c>
      <c r="CC18" s="57">
        <v>0</v>
      </c>
      <c r="CD18" s="64">
        <v>1092.49866</v>
      </c>
    </row>
    <row r="19" spans="2:82" s="11" customFormat="1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60">
        <f>6447109*10.47/1000</f>
        <v>67501.231230000005</v>
      </c>
      <c r="BY19" s="60">
        <f>5422478*10.46/1000</f>
        <v>56719.119880000006</v>
      </c>
      <c r="BZ19" s="60">
        <f>5304774*10.54/1000</f>
        <v>55912.317959999993</v>
      </c>
      <c r="CA19" s="49">
        <f>5790540*10.49/1000</f>
        <v>60742.764600000002</v>
      </c>
      <c r="CB19" s="60">
        <f>6510450*10.57/1000</f>
        <v>68815.4565</v>
      </c>
      <c r="CC19" s="60">
        <f>5438623*10.66/1000</f>
        <v>57975.72118</v>
      </c>
      <c r="CD19" s="49">
        <f>5114690*10.66/1000</f>
        <v>54522.595399999998</v>
      </c>
    </row>
    <row r="20" spans="2:82" ht="19.5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7">
        <v>9662.3860800000002</v>
      </c>
      <c r="BY20" s="19">
        <v>-12128.33862</v>
      </c>
      <c r="BZ20" s="19">
        <v>-220.11735999999996</v>
      </c>
      <c r="CA20" s="37">
        <v>5163.2094699999998</v>
      </c>
      <c r="CB20" s="19">
        <v>7677.7626099999998</v>
      </c>
      <c r="CC20" s="57">
        <v>-11993.20356</v>
      </c>
      <c r="CD20" s="64">
        <v>-3525.4858599999998</v>
      </c>
    </row>
    <row r="21" spans="2:82" s="11" customFormat="1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21">
        <v>5309</v>
      </c>
      <c r="BY21" s="21">
        <v>8261</v>
      </c>
      <c r="BZ21" s="21">
        <v>13096</v>
      </c>
      <c r="CA21" s="40">
        <v>775</v>
      </c>
      <c r="CB21" s="21">
        <v>21136</v>
      </c>
      <c r="CC21" s="58">
        <v>18732</v>
      </c>
      <c r="CD21" s="65">
        <v>19034</v>
      </c>
    </row>
    <row r="22" spans="2:82" s="11" customFormat="1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21">
        <v>79941</v>
      </c>
      <c r="BY22" s="21">
        <v>21492</v>
      </c>
      <c r="BZ22" s="21">
        <v>33251</v>
      </c>
      <c r="CA22" s="40">
        <v>36403</v>
      </c>
      <c r="CB22" s="21">
        <v>41529</v>
      </c>
      <c r="CC22" s="58">
        <v>32447</v>
      </c>
      <c r="CD22" s="65">
        <v>34913</v>
      </c>
    </row>
    <row r="23" spans="2:82" ht="19.5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2" ht="19.5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D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53">
        <f t="shared" si="17"/>
        <v>-0.19044911494401739</v>
      </c>
      <c r="BY24" s="53">
        <f t="shared" si="17"/>
        <v>-0.47209410658405915</v>
      </c>
      <c r="BZ24" s="53">
        <f t="shared" si="17"/>
        <v>-0.4528447652533929</v>
      </c>
      <c r="CA24" s="53">
        <f t="shared" si="17"/>
        <v>0.37344980496142099</v>
      </c>
      <c r="CB24" s="53">
        <f t="shared" si="17"/>
        <v>1.0233009844116943</v>
      </c>
      <c r="CC24" s="53">
        <f t="shared" si="17"/>
        <v>1.6418263341710877</v>
      </c>
      <c r="CD24" s="53">
        <f t="shared" si="17"/>
        <v>0.40990084548000438</v>
      </c>
    </row>
    <row r="25" spans="2:82" ht="19.5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53">
        <f t="shared" ref="BX25" si="37">BX12/BL12-1</f>
        <v>-0.30984085701223674</v>
      </c>
      <c r="BY25" s="53">
        <f t="shared" ref="BY25" si="38">BY12/BM12-1</f>
        <v>-0.14889392782299227</v>
      </c>
      <c r="BZ25" s="53">
        <f t="shared" ref="BZ25:CD25" si="39">BZ12/BN12-1</f>
        <v>-0.15222693739739235</v>
      </c>
      <c r="CA25" s="53">
        <f t="shared" si="39"/>
        <v>-0.21175976140816943</v>
      </c>
      <c r="CB25" s="53">
        <f t="shared" si="39"/>
        <v>-0.13310823272600858</v>
      </c>
      <c r="CC25" s="53">
        <f t="shared" si="39"/>
        <v>-0.20292455916746099</v>
      </c>
      <c r="CD25" s="53">
        <f t="shared" si="39"/>
        <v>-0.34278889290518455</v>
      </c>
    </row>
    <row r="26" spans="2:82" ht="19.5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2" ht="19.5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D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53">
        <f t="shared" si="74"/>
        <v>-2.3961293231948289E-2</v>
      </c>
      <c r="BY27" s="53">
        <f t="shared" si="74"/>
        <v>1.8443434190020591E-2</v>
      </c>
      <c r="BZ27" s="53">
        <f t="shared" si="74"/>
        <v>-0.29746713907660205</v>
      </c>
      <c r="CA27" s="53">
        <f t="shared" si="74"/>
        <v>-0.14671037821275801</v>
      </c>
      <c r="CB27" s="53">
        <f t="shared" si="74"/>
        <v>2.3873178064842238E-2</v>
      </c>
      <c r="CC27" s="53">
        <f t="shared" si="74"/>
        <v>-6.9441650978342317E-2</v>
      </c>
      <c r="CD27" s="53">
        <f t="shared" si="74"/>
        <v>-0.13162105617630893</v>
      </c>
    </row>
    <row r="28" spans="2:8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2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2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D25 BS27:CD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11" activePane="bottomRight" state="frozen"/>
      <selection pane="topRight" activeCell="C1" sqref="C1"/>
      <selection pane="bottomLeft" activeCell="A2" sqref="A2"/>
      <selection pane="bottomRight" activeCell="AB11" sqref="AB11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</cols>
  <sheetData>
    <row r="1" spans="1:61" ht="19.5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</row>
    <row r="2" spans="1:61" ht="20.25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</row>
    <row r="3" spans="1:61" s="13" customFormat="1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60">
        <f>SUM(Monthly!BZ3:CB3)</f>
        <v>2267596.9759999998</v>
      </c>
    </row>
    <row r="4" spans="1:61" ht="19.5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</row>
    <row r="5" spans="1:61" ht="19.5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</row>
    <row r="6" spans="1:61" ht="19.5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</row>
    <row r="7" spans="1:61" ht="19.5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</row>
    <row r="8" spans="1:61" ht="19.5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</row>
    <row r="9" spans="1:61" s="13" customFormat="1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</row>
    <row r="10" spans="1:61" ht="19.5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</row>
    <row r="11" spans="1:61" ht="19.5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</row>
    <row r="12" spans="1:61" s="13" customFormat="1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</row>
    <row r="13" spans="1:61" ht="19.5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</row>
    <row r="14" spans="1:61" ht="19.5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</row>
    <row r="16" spans="1:61" ht="19.5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</row>
    <row r="17" spans="1:33" s="13" customFormat="1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</row>
    <row r="18" spans="1:33" ht="19.5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</row>
    <row r="19" spans="1:33" s="14" customFormat="1" ht="19.5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9.5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9.5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9.5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9.5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5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B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</row>
    <row r="25" spans="1:33" ht="19.5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B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</row>
    <row r="26" spans="1:33" ht="19.5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B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61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20.25" thickTop="1">
      <c r="B2" s="62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3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62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62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62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62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62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3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62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62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3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62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3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62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62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3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62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62" t="s">
        <v>29</v>
      </c>
      <c r="C19" s="10"/>
      <c r="D19" s="10"/>
      <c r="E19" s="10"/>
      <c r="F19" s="10"/>
      <c r="G19" s="10"/>
      <c r="H19" s="10"/>
    </row>
    <row r="20" spans="1:8" ht="19.5">
      <c r="B20" s="62" t="s">
        <v>27</v>
      </c>
      <c r="C20" s="10"/>
      <c r="D20" s="10"/>
      <c r="E20" s="10"/>
      <c r="F20" s="10"/>
      <c r="G20" s="10"/>
      <c r="H20" s="10"/>
    </row>
    <row r="21" spans="1:8" ht="19.5">
      <c r="B21" s="62" t="s">
        <v>32</v>
      </c>
      <c r="C21" s="10"/>
      <c r="D21" s="10"/>
      <c r="E21" s="10"/>
      <c r="F21" s="10"/>
      <c r="G21" s="10"/>
      <c r="H21" s="10"/>
    </row>
    <row r="22" spans="1:8" ht="19.5">
      <c r="B22" s="62" t="s">
        <v>33</v>
      </c>
      <c r="C22" s="10"/>
      <c r="D22" s="10"/>
      <c r="E22" s="10"/>
      <c r="F22" s="10"/>
      <c r="G22" s="10"/>
      <c r="H22" s="10"/>
    </row>
    <row r="23" spans="1:8" ht="19.5">
      <c r="B23" s="62"/>
      <c r="C23" s="1"/>
      <c r="D23" s="1"/>
      <c r="E23" s="1"/>
      <c r="F23" s="25"/>
    </row>
    <row r="24" spans="1:8" ht="19.5">
      <c r="B24" s="62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9.5">
      <c r="B25" s="62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9.5">
      <c r="B26" s="62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2022-09-13T11:17:28Z</dcterms:modified>
</cp:coreProperties>
</file>